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935" windowWidth="19320" windowHeight="7995"/>
  </bookViews>
  <sheets>
    <sheet name="MM Planner Competency Matrix" sheetId="1" r:id="rId1"/>
  </sheets>
  <calcPr calcId="145621"/>
</workbook>
</file>

<file path=xl/calcChain.xml><?xml version="1.0" encoding="utf-8"?>
<calcChain xmlns="http://schemas.openxmlformats.org/spreadsheetml/2006/main">
  <c r="G63" i="1" l="1"/>
  <c r="G62" i="1"/>
  <c r="G61" i="1"/>
  <c r="G58" i="1"/>
  <c r="G57" i="1"/>
  <c r="G56" i="1"/>
  <c r="G53" i="1"/>
  <c r="G52" i="1"/>
  <c r="G51" i="1"/>
  <c r="G50" i="1"/>
  <c r="G47" i="1"/>
  <c r="G46" i="1"/>
  <c r="G45" i="1"/>
  <c r="G44" i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6" i="1"/>
  <c r="G5" i="1"/>
  <c r="G4" i="1"/>
  <c r="J63" i="1"/>
  <c r="J62" i="1"/>
  <c r="J61" i="1"/>
  <c r="J58" i="1"/>
  <c r="J57" i="1"/>
  <c r="J56" i="1"/>
  <c r="J53" i="1"/>
  <c r="J52" i="1"/>
  <c r="J51" i="1"/>
  <c r="J50" i="1"/>
  <c r="K63" i="1"/>
  <c r="K62" i="1"/>
  <c r="K61" i="1"/>
  <c r="K58" i="1"/>
  <c r="K57" i="1"/>
  <c r="K56" i="1"/>
  <c r="K53" i="1"/>
  <c r="K52" i="1"/>
  <c r="K51" i="1"/>
  <c r="K50" i="1"/>
  <c r="K47" i="1"/>
  <c r="K46" i="1"/>
  <c r="K45" i="1"/>
  <c r="K44" i="1"/>
  <c r="K41" i="1"/>
  <c r="K40" i="1"/>
  <c r="K39" i="1"/>
  <c r="K38" i="1"/>
  <c r="K37" i="1"/>
  <c r="K36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8" i="1"/>
  <c r="K17" i="1"/>
  <c r="K16" i="1"/>
  <c r="K15" i="1"/>
  <c r="K14" i="1"/>
  <c r="K13" i="1"/>
  <c r="K12" i="1"/>
  <c r="K11" i="1"/>
  <c r="K10" i="1"/>
  <c r="K9" i="1"/>
  <c r="K6" i="1"/>
  <c r="K5" i="1"/>
  <c r="K4" i="1"/>
  <c r="J47" i="1"/>
  <c r="J46" i="1"/>
  <c r="J45" i="1"/>
  <c r="J44" i="1"/>
  <c r="J41" i="1"/>
  <c r="J40" i="1"/>
  <c r="J39" i="1"/>
  <c r="J38" i="1"/>
  <c r="J37" i="1"/>
  <c r="J36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8" i="1"/>
  <c r="J17" i="1"/>
  <c r="J16" i="1"/>
  <c r="J15" i="1"/>
  <c r="J14" i="1"/>
  <c r="J13" i="1"/>
  <c r="J12" i="1"/>
  <c r="J11" i="1"/>
  <c r="J10" i="1"/>
  <c r="J9" i="1"/>
  <c r="J6" i="1"/>
  <c r="J5" i="1"/>
  <c r="J4" i="1"/>
  <c r="I63" i="1"/>
  <c r="I62" i="1"/>
  <c r="I61" i="1"/>
  <c r="I58" i="1"/>
  <c r="I57" i="1"/>
  <c r="I56" i="1"/>
  <c r="I53" i="1"/>
  <c r="I52" i="1"/>
  <c r="I51" i="1"/>
  <c r="I50" i="1"/>
  <c r="I47" i="1"/>
  <c r="I46" i="1"/>
  <c r="I45" i="1"/>
  <c r="I44" i="1"/>
  <c r="I41" i="1"/>
  <c r="I40" i="1"/>
  <c r="I39" i="1"/>
  <c r="I38" i="1"/>
  <c r="I37" i="1"/>
  <c r="I36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8" i="1"/>
  <c r="I17" i="1"/>
  <c r="I16" i="1"/>
  <c r="I15" i="1"/>
  <c r="I14" i="1"/>
  <c r="I13" i="1"/>
  <c r="I12" i="1"/>
  <c r="I11" i="1"/>
  <c r="I10" i="1"/>
  <c r="I9" i="1"/>
  <c r="I6" i="1"/>
  <c r="I5" i="1"/>
  <c r="I4" i="1"/>
  <c r="H63" i="1"/>
  <c r="H62" i="1"/>
  <c r="H61" i="1"/>
  <c r="H58" i="1"/>
  <c r="H57" i="1"/>
  <c r="H56" i="1"/>
  <c r="H53" i="1"/>
  <c r="H52" i="1"/>
  <c r="H51" i="1"/>
  <c r="H50" i="1"/>
  <c r="H47" i="1"/>
  <c r="H46" i="1"/>
  <c r="H45" i="1"/>
  <c r="H44" i="1"/>
  <c r="H41" i="1"/>
  <c r="H40" i="1"/>
  <c r="H39" i="1"/>
  <c r="H38" i="1"/>
  <c r="H37" i="1"/>
  <c r="H36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8" i="1"/>
  <c r="H17" i="1"/>
  <c r="H16" i="1"/>
  <c r="H15" i="1"/>
  <c r="H14" i="1"/>
  <c r="H13" i="1"/>
  <c r="H12" i="1"/>
  <c r="H11" i="1"/>
  <c r="H10" i="1"/>
  <c r="H9" i="1"/>
  <c r="H6" i="1"/>
  <c r="H5" i="1"/>
  <c r="H4" i="1"/>
  <c r="S67" i="1"/>
  <c r="R67" i="1"/>
  <c r="Q67" i="1"/>
  <c r="P67" i="1"/>
  <c r="O67" i="1"/>
  <c r="N67" i="1"/>
  <c r="M67" i="1"/>
  <c r="L67" i="1"/>
  <c r="S70" i="1"/>
  <c r="S69" i="1"/>
  <c r="S68" i="1"/>
  <c r="S66" i="1"/>
  <c r="R70" i="1"/>
  <c r="R69" i="1"/>
  <c r="R68" i="1"/>
  <c r="R66" i="1"/>
  <c r="Q70" i="1"/>
  <c r="Q69" i="1"/>
  <c r="Q68" i="1"/>
  <c r="Q66" i="1"/>
  <c r="P70" i="1"/>
  <c r="P69" i="1"/>
  <c r="P68" i="1"/>
  <c r="P66" i="1"/>
  <c r="F63" i="1"/>
  <c r="E63" i="1"/>
  <c r="F62" i="1"/>
  <c r="E62" i="1"/>
  <c r="F61" i="1"/>
  <c r="E61" i="1"/>
  <c r="F58" i="1"/>
  <c r="E58" i="1"/>
  <c r="F57" i="1"/>
  <c r="E57" i="1"/>
  <c r="F56" i="1"/>
  <c r="E56" i="1"/>
  <c r="F53" i="1"/>
  <c r="E53" i="1"/>
  <c r="F52" i="1"/>
  <c r="E52" i="1"/>
  <c r="F51" i="1"/>
  <c r="E51" i="1"/>
  <c r="F50" i="1"/>
  <c r="E50" i="1"/>
  <c r="F47" i="1"/>
  <c r="E47" i="1"/>
  <c r="F46" i="1"/>
  <c r="E46" i="1"/>
  <c r="F45" i="1"/>
  <c r="E45" i="1"/>
  <c r="F44" i="1"/>
  <c r="E44" i="1"/>
  <c r="F41" i="1"/>
  <c r="E41" i="1"/>
  <c r="F40" i="1"/>
  <c r="E40" i="1"/>
  <c r="F39" i="1"/>
  <c r="E39" i="1"/>
  <c r="F38" i="1"/>
  <c r="E38" i="1"/>
  <c r="F37" i="1"/>
  <c r="E37" i="1"/>
  <c r="F36" i="1"/>
  <c r="E36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6" i="1"/>
  <c r="E6" i="1"/>
  <c r="F5" i="1"/>
  <c r="E5" i="1"/>
  <c r="F4" i="1"/>
  <c r="E4" i="1"/>
  <c r="D63" i="1"/>
  <c r="D62" i="1"/>
  <c r="D61" i="1"/>
  <c r="D58" i="1"/>
  <c r="D57" i="1"/>
  <c r="D56" i="1"/>
  <c r="D53" i="1"/>
  <c r="D52" i="1"/>
  <c r="D51" i="1"/>
  <c r="D50" i="1"/>
  <c r="D47" i="1"/>
  <c r="D46" i="1"/>
  <c r="D45" i="1"/>
  <c r="D44" i="1"/>
  <c r="D41" i="1"/>
  <c r="D40" i="1"/>
  <c r="D39" i="1"/>
  <c r="D38" i="1"/>
  <c r="D37" i="1"/>
  <c r="D36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L66" i="1"/>
  <c r="C63" i="1"/>
  <c r="C62" i="1"/>
  <c r="C61" i="1"/>
  <c r="C58" i="1"/>
  <c r="C57" i="1"/>
  <c r="C56" i="1"/>
  <c r="C53" i="1"/>
  <c r="C52" i="1"/>
  <c r="C51" i="1"/>
  <c r="C50" i="1"/>
  <c r="C47" i="1"/>
  <c r="C46" i="1"/>
  <c r="C45" i="1"/>
  <c r="C44" i="1"/>
  <c r="C41" i="1"/>
  <c r="C40" i="1"/>
  <c r="C39" i="1"/>
  <c r="C38" i="1"/>
  <c r="C37" i="1"/>
  <c r="C36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8" i="1"/>
  <c r="C17" i="1"/>
  <c r="C16" i="1"/>
  <c r="C15" i="1"/>
  <c r="C14" i="1"/>
  <c r="C13" i="1"/>
  <c r="C12" i="1"/>
  <c r="C11" i="1"/>
  <c r="C10" i="1"/>
  <c r="C9" i="1"/>
  <c r="C6" i="1"/>
  <c r="C5" i="1"/>
  <c r="C4" i="1"/>
  <c r="O70" i="1"/>
  <c r="O69" i="1"/>
  <c r="O68" i="1"/>
  <c r="O66" i="1"/>
  <c r="N70" i="1"/>
  <c r="N69" i="1"/>
  <c r="N68" i="1"/>
  <c r="N66" i="1"/>
  <c r="M70" i="1"/>
  <c r="L70" i="1"/>
  <c r="M69" i="1"/>
  <c r="L69" i="1"/>
  <c r="M68" i="1"/>
  <c r="L68" i="1"/>
  <c r="M66" i="1"/>
  <c r="C66" i="1" l="1"/>
</calcChain>
</file>

<file path=xl/sharedStrings.xml><?xml version="1.0" encoding="utf-8"?>
<sst xmlns="http://schemas.openxmlformats.org/spreadsheetml/2006/main" count="138" uniqueCount="110">
  <si>
    <t>No</t>
  </si>
  <si>
    <t>Extensive</t>
  </si>
  <si>
    <t>Basic</t>
  </si>
  <si>
    <t>Site Experience</t>
  </si>
  <si>
    <t>Ethics</t>
  </si>
  <si>
    <t>Training</t>
  </si>
  <si>
    <t>Technical Competence</t>
  </si>
  <si>
    <t>Customer Focus</t>
  </si>
  <si>
    <t>Building Relationships</t>
  </si>
  <si>
    <t>Client Requirements</t>
  </si>
  <si>
    <t>Project Management</t>
  </si>
  <si>
    <t>Years of Experience Project Planning</t>
  </si>
  <si>
    <t>10 to 20</t>
  </si>
  <si>
    <t>Detailed</t>
  </si>
  <si>
    <t>Contract Knowledge</t>
  </si>
  <si>
    <t>Quality, Environment &amp; Safety</t>
  </si>
  <si>
    <t>Winning &amp; Keeping Business</t>
  </si>
  <si>
    <t>Earned Value Experience</t>
  </si>
  <si>
    <t>Membership of Professional Body</t>
  </si>
  <si>
    <t>Software Skills / Software Tools P6</t>
  </si>
  <si>
    <t>Software Skills / Software Tools MSP</t>
  </si>
  <si>
    <t>Software Skills / Software Tools Other</t>
  </si>
  <si>
    <t>Costs / Accounting</t>
  </si>
  <si>
    <t xml:space="preserve">Verbal &amp; written Language Skills </t>
  </si>
  <si>
    <t>Project Experience Value</t>
  </si>
  <si>
    <t>Project Experience Numbers</t>
  </si>
  <si>
    <t>Risk Knowledge</t>
  </si>
  <si>
    <t>Industry Experience / Methodology</t>
  </si>
  <si>
    <t xml:space="preserve">Academic </t>
  </si>
  <si>
    <t>Contribution to Planning</t>
  </si>
  <si>
    <t>Working with Multidiscipline teams</t>
  </si>
  <si>
    <t>Interpersonal Skills / People Skills</t>
  </si>
  <si>
    <t>Management Skills / Experience</t>
  </si>
  <si>
    <t>Personal Effectiveness'</t>
  </si>
  <si>
    <t xml:space="preserve">Forensic </t>
  </si>
  <si>
    <t>Claims / EOT</t>
  </si>
  <si>
    <t>Bid / Tender</t>
  </si>
  <si>
    <t>Construction / Implementation</t>
  </si>
  <si>
    <t>Design Process / Definition</t>
  </si>
  <si>
    <t>Project Closeout</t>
  </si>
  <si>
    <t>Reporting</t>
  </si>
  <si>
    <t>Problem Solving</t>
  </si>
  <si>
    <t>People Management &amp; Leadership</t>
  </si>
  <si>
    <t>Commissioning / Handover</t>
  </si>
  <si>
    <t>Communications &amp; Team working</t>
  </si>
  <si>
    <t>Managing Stakeholders</t>
  </si>
  <si>
    <t xml:space="preserve">Planning Experience </t>
  </si>
  <si>
    <t>Has an good understanding of the concept and has put it into practice on a number of occasions</t>
  </si>
  <si>
    <t>Project Controls / Methodologies</t>
  </si>
  <si>
    <t xml:space="preserve">Planning Lifecycle </t>
  </si>
  <si>
    <t>Interface Milestones / Management Float</t>
  </si>
  <si>
    <t>Rolling Wave Planning</t>
  </si>
  <si>
    <t>Time Chainage</t>
  </si>
  <si>
    <t>4D/5D BIM</t>
  </si>
  <si>
    <t>Country / Culture experience?</t>
  </si>
  <si>
    <t>Stagegate Planning</t>
  </si>
  <si>
    <t>Programme Management</t>
  </si>
  <si>
    <t>1 to 10</t>
  </si>
  <si>
    <t>Has an understanding of the concept but may only have little or no experience of its application</t>
  </si>
  <si>
    <t>Gate Process RIBA / GRIP</t>
  </si>
  <si>
    <t>Procurement Process /  Concept / Strategy</t>
  </si>
  <si>
    <t xml:space="preserve">Contractor Engagement </t>
  </si>
  <si>
    <t>1 to 3 Years</t>
  </si>
  <si>
    <t>3 to 5 Years</t>
  </si>
  <si>
    <t>5 to 10+ Years</t>
  </si>
  <si>
    <t>Career</t>
  </si>
  <si>
    <t>£500k to £5m</t>
  </si>
  <si>
    <t>Project Size (Lifecycle Value)</t>
  </si>
  <si>
    <t>£5m to £50m</t>
  </si>
  <si>
    <t>£50m+</t>
  </si>
  <si>
    <t>Project Participation (Number of Projects Worked On)</t>
  </si>
  <si>
    <t>20+</t>
  </si>
  <si>
    <t>Personal Rating</t>
  </si>
  <si>
    <t>Total Score</t>
  </si>
  <si>
    <t>Self Assessment</t>
  </si>
  <si>
    <t>Experience Rating</t>
  </si>
  <si>
    <t>NVQs</t>
  </si>
  <si>
    <t>HND</t>
  </si>
  <si>
    <t>Degree</t>
  </si>
  <si>
    <t>1 Industry</t>
  </si>
  <si>
    <t>2 Industries</t>
  </si>
  <si>
    <t>3+ Industries</t>
  </si>
  <si>
    <t>1 Country / Culture</t>
  </si>
  <si>
    <t>2 Country / Culture</t>
  </si>
  <si>
    <t>3 Country / Culture</t>
  </si>
  <si>
    <t>Percentage Answered "1"</t>
  </si>
  <si>
    <t>Percentage Answered "2"</t>
  </si>
  <si>
    <t>Percentage Answered "3"</t>
  </si>
  <si>
    <t>Scoring Guidelines:</t>
  </si>
  <si>
    <t>Others</t>
  </si>
  <si>
    <t>E</t>
  </si>
  <si>
    <t>Grade</t>
  </si>
  <si>
    <t>B</t>
  </si>
  <si>
    <t>C</t>
  </si>
  <si>
    <t>D</t>
  </si>
  <si>
    <t>E?</t>
  </si>
  <si>
    <t>xxx</t>
  </si>
  <si>
    <t>&lt;1 year</t>
  </si>
  <si>
    <t>&lt;£500k</t>
  </si>
  <si>
    <t>No relevant qulaifications</t>
  </si>
  <si>
    <t>0 Industry</t>
  </si>
  <si>
    <t>0 Country / Culture</t>
  </si>
  <si>
    <t>Novice</t>
  </si>
  <si>
    <t>Has little or no understanding of the concept</t>
  </si>
  <si>
    <t>Assesor Rating (phone interview)</t>
  </si>
  <si>
    <t>Average Score</t>
  </si>
  <si>
    <t>Percentage Answered "0"</t>
  </si>
  <si>
    <t>Name</t>
  </si>
  <si>
    <t>Has a high level of understanding, and mentors / trains others in its application</t>
  </si>
  <si>
    <t>Yes (GPC, APM,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</si>
</sst>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1" borderId="1" applyNumberFormat="0" applyAlignment="0" applyProtection="0"/>
    <xf numFmtId="0" fontId="6" fillId="19" borderId="2" applyNumberFormat="0" applyAlignment="0" applyProtection="0"/>
    <xf numFmtId="0" fontId="7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6" applyNumberFormat="0" applyFill="0" applyAlignment="0" applyProtection="0"/>
    <xf numFmtId="0" fontId="14" fillId="21" borderId="0" applyNumberFormat="0" applyBorder="0" applyAlignment="0" applyProtection="0"/>
    <xf numFmtId="0" fontId="2" fillId="0" borderId="0"/>
    <xf numFmtId="0" fontId="2" fillId="22" borderId="7" applyNumberFormat="0" applyFont="0" applyAlignment="0" applyProtection="0"/>
    <xf numFmtId="0" fontId="15" fillId="11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22" fillId="0" borderId="0" xfId="37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1" fillId="0" borderId="0" xfId="0" applyFont="1" applyFill="1" applyBorder="1"/>
    <xf numFmtId="0" fontId="1" fillId="0" borderId="0" xfId="37" applyFont="1" applyFill="1" applyBorder="1" applyAlignment="1">
      <alignment horizontal="center" vertical="top"/>
    </xf>
    <xf numFmtId="0" fontId="22" fillId="0" borderId="10" xfId="37" applyFont="1" applyBorder="1" applyAlignment="1">
      <alignment horizontal="center" vertical="top"/>
    </xf>
    <xf numFmtId="0" fontId="1" fillId="0" borderId="10" xfId="37" applyFont="1" applyFill="1" applyBorder="1" applyAlignment="1">
      <alignment horizontal="center" vertical="top"/>
    </xf>
    <xf numFmtId="0" fontId="1" fillId="0" borderId="11" xfId="37" applyFont="1" applyFill="1" applyBorder="1" applyAlignment="1">
      <alignment horizontal="center" vertical="top"/>
    </xf>
    <xf numFmtId="0" fontId="1" fillId="0" borderId="12" xfId="37" applyFont="1" applyFill="1" applyBorder="1" applyAlignment="1">
      <alignment horizontal="center" vertical="top"/>
    </xf>
    <xf numFmtId="0" fontId="1" fillId="0" borderId="13" xfId="37" applyFont="1" applyFill="1" applyBorder="1" applyAlignment="1">
      <alignment horizontal="center" vertical="top"/>
    </xf>
    <xf numFmtId="0" fontId="1" fillId="0" borderId="14" xfId="37" applyFont="1" applyFill="1" applyBorder="1" applyAlignment="1">
      <alignment horizontal="center" vertical="top"/>
    </xf>
    <xf numFmtId="0" fontId="1" fillId="0" borderId="15" xfId="37" applyFont="1" applyFill="1" applyBorder="1" applyAlignment="1">
      <alignment horizontal="center" vertical="top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9" fontId="0" fillId="0" borderId="0" xfId="0" applyNumberFormat="1"/>
    <xf numFmtId="0" fontId="25" fillId="0" borderId="10" xfId="0" applyFont="1" applyFill="1" applyBorder="1" applyAlignment="1">
      <alignment horizontal="center" vertical="center" wrapText="1"/>
    </xf>
    <xf numFmtId="9" fontId="1" fillId="0" borderId="11" xfId="0" applyNumberFormat="1" applyFont="1" applyFill="1" applyBorder="1"/>
    <xf numFmtId="9" fontId="1" fillId="0" borderId="0" xfId="0" applyNumberFormat="1" applyFont="1" applyFill="1" applyBorder="1"/>
    <xf numFmtId="9" fontId="23" fillId="0" borderId="0" xfId="0" applyNumberFormat="1" applyFont="1" applyBorder="1" applyAlignment="1">
      <alignment horizontal="center"/>
    </xf>
    <xf numFmtId="9" fontId="1" fillId="0" borderId="11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0" xfId="37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6" fillId="0" borderId="10" xfId="0" applyFont="1" applyFill="1" applyBorder="1"/>
    <xf numFmtId="0" fontId="27" fillId="0" borderId="11" xfId="0" applyFont="1" applyFill="1" applyBorder="1"/>
    <xf numFmtId="0" fontId="27" fillId="0" borderId="11" xfId="0" applyFont="1" applyFill="1" applyBorder="1" applyAlignment="1">
      <alignment horizontal="center"/>
    </xf>
    <xf numFmtId="0" fontId="27" fillId="0" borderId="10" xfId="37" applyFont="1" applyBorder="1" applyAlignment="1">
      <alignment horizontal="center" vertical="top"/>
    </xf>
    <xf numFmtId="0" fontId="26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0" xfId="37" applyFont="1" applyBorder="1" applyAlignment="1">
      <alignment horizontal="center" vertical="top"/>
    </xf>
    <xf numFmtId="9" fontId="27" fillId="0" borderId="0" xfId="37" applyNumberFormat="1" applyFont="1" applyBorder="1" applyAlignment="1">
      <alignment horizontal="center" vertical="top"/>
    </xf>
    <xf numFmtId="0" fontId="26" fillId="0" borderId="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9" fontId="27" fillId="0" borderId="0" xfId="0" applyNumberFormat="1" applyFont="1"/>
    <xf numFmtId="0" fontId="27" fillId="0" borderId="0" xfId="0" applyFont="1"/>
    <xf numFmtId="9" fontId="27" fillId="0" borderId="11" xfId="40" applyFont="1" applyFill="1" applyBorder="1" applyAlignment="1">
      <alignment horizontal="center" vertical="top"/>
    </xf>
    <xf numFmtId="9" fontId="27" fillId="0" borderId="12" xfId="40" applyFont="1" applyFill="1" applyBorder="1" applyAlignment="1">
      <alignment horizontal="center" vertical="top"/>
    </xf>
    <xf numFmtId="9" fontId="27" fillId="0" borderId="13" xfId="40" applyFont="1" applyFill="1" applyBorder="1" applyAlignment="1">
      <alignment horizontal="center" vertical="top"/>
    </xf>
    <xf numFmtId="9" fontId="27" fillId="0" borderId="10" xfId="40" applyFont="1" applyFill="1" applyBorder="1" applyAlignment="1">
      <alignment horizontal="center" vertical="top"/>
    </xf>
    <xf numFmtId="9" fontId="27" fillId="0" borderId="0" xfId="40" applyFont="1" applyFill="1" applyBorder="1" applyAlignment="1">
      <alignment horizontal="center" vertical="top"/>
    </xf>
    <xf numFmtId="9" fontId="27" fillId="0" borderId="14" xfId="40" applyFont="1" applyFill="1" applyBorder="1" applyAlignment="1">
      <alignment horizontal="center" vertical="top"/>
    </xf>
    <xf numFmtId="9" fontId="27" fillId="0" borderId="15" xfId="40" applyFont="1" applyFill="1" applyBorder="1" applyAlignment="1">
      <alignment horizontal="center" vertical="top"/>
    </xf>
    <xf numFmtId="9" fontId="27" fillId="0" borderId="0" xfId="40" applyFont="1" applyFill="1" applyBorder="1"/>
    <xf numFmtId="0" fontId="26" fillId="0" borderId="0" xfId="37" applyFont="1" applyBorder="1" applyAlignment="1">
      <alignment horizontal="center" vertical="top" wrapText="1"/>
    </xf>
    <xf numFmtId="2" fontId="27" fillId="0" borderId="11" xfId="40" applyNumberFormat="1" applyFont="1" applyFill="1" applyBorder="1" applyAlignment="1">
      <alignment horizontal="center" vertical="top"/>
    </xf>
    <xf numFmtId="2" fontId="27" fillId="0" borderId="12" xfId="40" applyNumberFormat="1" applyFont="1" applyFill="1" applyBorder="1" applyAlignment="1">
      <alignment horizontal="center" vertical="top"/>
    </xf>
    <xf numFmtId="2" fontId="27" fillId="0" borderId="13" xfId="40" applyNumberFormat="1" applyFont="1" applyFill="1" applyBorder="1" applyAlignment="1">
      <alignment horizontal="center" vertical="top"/>
    </xf>
    <xf numFmtId="2" fontId="27" fillId="0" borderId="10" xfId="40" applyNumberFormat="1" applyFont="1" applyFill="1" applyBorder="1" applyAlignment="1">
      <alignment horizontal="center" vertical="top"/>
    </xf>
    <xf numFmtId="2" fontId="27" fillId="0" borderId="0" xfId="40" applyNumberFormat="1" applyFont="1" applyFill="1" applyBorder="1" applyAlignment="1">
      <alignment horizontal="center" vertical="top"/>
    </xf>
    <xf numFmtId="2" fontId="27" fillId="0" borderId="14" xfId="40" applyNumberFormat="1" applyFont="1" applyFill="1" applyBorder="1" applyAlignment="1">
      <alignment horizontal="center" vertical="top"/>
    </xf>
    <xf numFmtId="2" fontId="27" fillId="0" borderId="15" xfId="40" applyNumberFormat="1" applyFont="1" applyFill="1" applyBorder="1" applyAlignment="1">
      <alignment horizontal="center" vertical="top"/>
    </xf>
    <xf numFmtId="2" fontId="27" fillId="0" borderId="0" xfId="40" applyNumberFormat="1" applyFont="1" applyFill="1" applyBorder="1"/>
    <xf numFmtId="0" fontId="20" fillId="24" borderId="23" xfId="0" applyFont="1" applyFill="1" applyBorder="1"/>
    <xf numFmtId="0" fontId="20" fillId="24" borderId="24" xfId="0" applyFont="1" applyFill="1" applyBorder="1"/>
    <xf numFmtId="0" fontId="20" fillId="24" borderId="24" xfId="0" applyFont="1" applyFill="1" applyBorder="1" applyAlignment="1">
      <alignment horizontal="center"/>
    </xf>
    <xf numFmtId="0" fontId="27" fillId="24" borderId="25" xfId="0" applyFont="1" applyFill="1" applyBorder="1"/>
    <xf numFmtId="0" fontId="20" fillId="24" borderId="26" xfId="0" applyFont="1" applyFill="1" applyBorder="1"/>
    <xf numFmtId="0" fontId="20" fillId="24" borderId="0" xfId="0" applyFont="1" applyFill="1" applyBorder="1"/>
    <xf numFmtId="0" fontId="20" fillId="24" borderId="0" xfId="0" applyFont="1" applyFill="1" applyBorder="1" applyAlignment="1">
      <alignment horizontal="center"/>
    </xf>
    <xf numFmtId="0" fontId="27" fillId="24" borderId="27" xfId="0" applyFont="1" applyFill="1" applyBorder="1"/>
    <xf numFmtId="0" fontId="20" fillId="24" borderId="26" xfId="0" applyFont="1" applyFill="1" applyBorder="1" applyAlignment="1">
      <alignment horizontal="left" indent="1"/>
    </xf>
    <xf numFmtId="0" fontId="20" fillId="24" borderId="0" xfId="0" applyFont="1" applyFill="1" applyBorder="1" applyAlignment="1">
      <alignment horizontal="left" indent="1"/>
    </xf>
    <xf numFmtId="0" fontId="21" fillId="24" borderId="26" xfId="0" applyFont="1" applyFill="1" applyBorder="1" applyAlignment="1">
      <alignment horizontal="left" indent="1"/>
    </xf>
    <xf numFmtId="0" fontId="0" fillId="24" borderId="27" xfId="0" applyFill="1" applyBorder="1" applyAlignment="1">
      <alignment horizontal="center"/>
    </xf>
    <xf numFmtId="0" fontId="0" fillId="24" borderId="26" xfId="0" applyFill="1" applyBorder="1" applyAlignment="1">
      <alignment horizontal="left" indent="1"/>
    </xf>
    <xf numFmtId="0" fontId="0" fillId="24" borderId="0" xfId="0" applyFill="1" applyBorder="1" applyAlignment="1">
      <alignment horizontal="left" indent="1"/>
    </xf>
    <xf numFmtId="0" fontId="0" fillId="24" borderId="0" xfId="0" applyFill="1" applyBorder="1" applyAlignment="1">
      <alignment horizontal="center"/>
    </xf>
    <xf numFmtId="0" fontId="0" fillId="24" borderId="26" xfId="0" applyFill="1" applyBorder="1"/>
    <xf numFmtId="0" fontId="0" fillId="24" borderId="0" xfId="0" applyFill="1" applyBorder="1"/>
    <xf numFmtId="0" fontId="22" fillId="24" borderId="27" xfId="37" applyFont="1" applyFill="1" applyBorder="1" applyAlignment="1">
      <alignment horizontal="center" vertical="top"/>
    </xf>
    <xf numFmtId="0" fontId="20" fillId="24" borderId="26" xfId="0" applyFont="1" applyFill="1" applyBorder="1" applyAlignment="1">
      <alignment horizontal="left"/>
    </xf>
    <xf numFmtId="0" fontId="20" fillId="24" borderId="0" xfId="0" applyFont="1" applyFill="1" applyBorder="1" applyAlignment="1">
      <alignment horizontal="left"/>
    </xf>
    <xf numFmtId="0" fontId="0" fillId="24" borderId="27" xfId="0" applyFill="1" applyBorder="1"/>
    <xf numFmtId="0" fontId="21" fillId="24" borderId="26" xfId="0" applyFont="1" applyFill="1" applyBorder="1" applyAlignment="1">
      <alignment horizontal="left" wrapText="1" indent="1"/>
    </xf>
    <xf numFmtId="0" fontId="21" fillId="24" borderId="0" xfId="0" applyFont="1" applyFill="1" applyBorder="1" applyAlignment="1">
      <alignment horizontal="left" indent="1"/>
    </xf>
    <xf numFmtId="0" fontId="21" fillId="24" borderId="0" xfId="0" applyFont="1" applyFill="1" applyBorder="1" applyAlignment="1">
      <alignment horizontal="center"/>
    </xf>
    <xf numFmtId="0" fontId="0" fillId="24" borderId="26" xfId="0" applyFill="1" applyBorder="1" applyAlignment="1">
      <alignment horizontal="left" wrapText="1" indent="1"/>
    </xf>
    <xf numFmtId="0" fontId="0" fillId="24" borderId="28" xfId="0" applyFill="1" applyBorder="1" applyAlignment="1">
      <alignment horizontal="left" wrapText="1" indent="1"/>
    </xf>
    <xf numFmtId="0" fontId="0" fillId="24" borderId="29" xfId="0" applyFill="1" applyBorder="1" applyAlignment="1">
      <alignment horizontal="left" indent="1"/>
    </xf>
    <xf numFmtId="0" fontId="0" fillId="24" borderId="29" xfId="0" applyFill="1" applyBorder="1" applyAlignment="1">
      <alignment horizontal="center"/>
    </xf>
    <xf numFmtId="0" fontId="20" fillId="23" borderId="14" xfId="0" applyFont="1" applyFill="1" applyBorder="1" applyAlignment="1">
      <alignment horizontal="center" vertical="center"/>
    </xf>
    <xf numFmtId="0" fontId="20" fillId="23" borderId="21" xfId="0" applyFont="1" applyFill="1" applyBorder="1" applyAlignment="1">
      <alignment horizontal="center" vertical="center"/>
    </xf>
    <xf numFmtId="0" fontId="20" fillId="23" borderId="22" xfId="0" applyFont="1" applyFill="1" applyBorder="1" applyAlignment="1">
      <alignment horizontal="center" vertical="center"/>
    </xf>
    <xf numFmtId="0" fontId="0" fillId="24" borderId="27" xfId="0" applyFill="1" applyBorder="1" applyAlignment="1">
      <alignment horizontal="center" vertical="center"/>
    </xf>
    <xf numFmtId="0" fontId="22" fillId="24" borderId="27" xfId="37" applyFont="1" applyFill="1" applyBorder="1" applyAlignment="1">
      <alignment horizontal="center" vertical="center"/>
    </xf>
    <xf numFmtId="0" fontId="22" fillId="24" borderId="30" xfId="37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Competency_Matrix_(version_3)" xfId="37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4"/>
  <sheetViews>
    <sheetView tabSelected="1" zoomScaleNormal="100" workbookViewId="0">
      <selection activeCell="B95" sqref="B95"/>
    </sheetView>
  </sheetViews>
  <sheetFormatPr defaultRowHeight="12.75"/>
  <cols>
    <col min="1" max="1" width="18" bestFit="1" customWidth="1"/>
    <col min="2" max="2" width="52.7109375" customWidth="1"/>
    <col min="3" max="3" width="11.42578125" hidden="1" customWidth="1"/>
    <col min="4" max="4" width="13.42578125" hidden="1" customWidth="1"/>
    <col min="5" max="6" width="13.42578125" style="3" hidden="1" customWidth="1"/>
    <col min="7" max="7" width="10.28515625" style="46" customWidth="1"/>
    <col min="8" max="9" width="11.42578125" style="46" customWidth="1"/>
    <col min="10" max="10" width="11.28515625" style="46" customWidth="1"/>
    <col min="11" max="11" width="11.140625" style="46" customWidth="1"/>
    <col min="12" max="12" width="9.85546875" customWidth="1"/>
    <col min="13" max="13" width="9.5703125" customWidth="1"/>
    <col min="14" max="14" width="9.140625" customWidth="1"/>
    <col min="15" max="15" width="8.85546875" customWidth="1"/>
    <col min="16" max="16" width="9.140625" customWidth="1"/>
    <col min="17" max="17" width="8.7109375" customWidth="1"/>
    <col min="18" max="19" width="17.140625" customWidth="1"/>
  </cols>
  <sheetData>
    <row r="1" spans="1:19">
      <c r="B1" s="33" t="s">
        <v>107</v>
      </c>
      <c r="G1" s="44"/>
      <c r="H1" s="44"/>
      <c r="I1" s="44"/>
      <c r="J1" s="44"/>
      <c r="K1" s="44"/>
      <c r="L1" s="32" t="s">
        <v>96</v>
      </c>
      <c r="M1" s="3" t="s">
        <v>96</v>
      </c>
      <c r="N1" s="3" t="s">
        <v>96</v>
      </c>
      <c r="O1" s="3" t="s">
        <v>96</v>
      </c>
      <c r="P1" s="3" t="s">
        <v>96</v>
      </c>
      <c r="Q1" s="3" t="s">
        <v>96</v>
      </c>
      <c r="R1" s="3" t="s">
        <v>96</v>
      </c>
      <c r="S1" s="32" t="s">
        <v>96</v>
      </c>
    </row>
    <row r="2" spans="1:19" ht="13.5" thickBot="1">
      <c r="B2" t="s">
        <v>91</v>
      </c>
      <c r="G2" s="44"/>
      <c r="H2" s="44"/>
      <c r="I2" s="44"/>
      <c r="J2" s="44"/>
      <c r="K2" s="44"/>
      <c r="L2" s="3" t="s">
        <v>90</v>
      </c>
      <c r="M2" s="3" t="s">
        <v>92</v>
      </c>
      <c r="N2" s="3" t="s">
        <v>90</v>
      </c>
      <c r="O2" s="3" t="s">
        <v>93</v>
      </c>
      <c r="P2" s="3" t="s">
        <v>93</v>
      </c>
      <c r="Q2" s="3" t="s">
        <v>94</v>
      </c>
      <c r="R2" s="3" t="s">
        <v>95</v>
      </c>
      <c r="S2" s="3" t="s">
        <v>95</v>
      </c>
    </row>
    <row r="3" spans="1:19" ht="39.75" customHeight="1" thickBot="1">
      <c r="A3" s="5"/>
      <c r="B3" s="4" t="s">
        <v>46</v>
      </c>
      <c r="C3" s="24" t="s">
        <v>73</v>
      </c>
      <c r="D3" s="24" t="s">
        <v>85</v>
      </c>
      <c r="E3" s="24" t="s">
        <v>86</v>
      </c>
      <c r="F3" s="24" t="s">
        <v>87</v>
      </c>
      <c r="G3" s="55" t="s">
        <v>105</v>
      </c>
      <c r="H3" s="55" t="s">
        <v>106</v>
      </c>
      <c r="I3" s="55" t="s">
        <v>85</v>
      </c>
      <c r="J3" s="55" t="s">
        <v>86</v>
      </c>
      <c r="K3" s="55" t="s">
        <v>87</v>
      </c>
      <c r="L3" s="31" t="s">
        <v>72</v>
      </c>
      <c r="M3" s="31" t="s">
        <v>72</v>
      </c>
      <c r="N3" s="31" t="s">
        <v>72</v>
      </c>
      <c r="O3" s="31" t="s">
        <v>72</v>
      </c>
      <c r="P3" s="31" t="s">
        <v>72</v>
      </c>
      <c r="Q3" s="31" t="s">
        <v>72</v>
      </c>
      <c r="R3" s="31" t="s">
        <v>104</v>
      </c>
      <c r="S3" s="31" t="s">
        <v>104</v>
      </c>
    </row>
    <row r="4" spans="1:19" ht="13.5" thickBot="1">
      <c r="A4" s="92" t="s">
        <v>75</v>
      </c>
      <c r="B4" s="15" t="s">
        <v>11</v>
      </c>
      <c r="C4" s="15">
        <f>SUM(L4:AE4)</f>
        <v>21</v>
      </c>
      <c r="D4" s="25">
        <f>(COUNTIF($L4:$DI4,1)/COUNTA($L4:$DI4))</f>
        <v>0.125</v>
      </c>
      <c r="E4" s="28">
        <f>(COUNTIF($L4:$DI4,2)/COUNTA($L4:$DI4))</f>
        <v>0.125</v>
      </c>
      <c r="F4" s="28">
        <f>(COUNTIF($L4:$DI4,3)/COUNTA($L4:$DI4))</f>
        <v>0.75</v>
      </c>
      <c r="G4" s="56">
        <f>AVERAGE(L4:AZ4)</f>
        <v>2.625</v>
      </c>
      <c r="H4" s="47">
        <f>(COUNTIF($L4:$AZ4,0)/COUNTA(($L4:$AZ4)))</f>
        <v>0</v>
      </c>
      <c r="I4" s="47">
        <f>(COUNTIF($L4:$AZ4,1)/COUNTA(($L4:$AZ4)))</f>
        <v>0.125</v>
      </c>
      <c r="J4" s="47">
        <f>(COUNTIF($L4:$AZ4,2)/COUNTA(($L4:$AZ4)))</f>
        <v>0.125</v>
      </c>
      <c r="K4" s="47">
        <f>(COUNTIF($L4:$AZ4,3)/COUNTA(($L4:$AZ4)))</f>
        <v>0.75</v>
      </c>
      <c r="L4" s="10">
        <v>3</v>
      </c>
      <c r="M4" s="10">
        <v>1</v>
      </c>
      <c r="N4" s="10">
        <v>3</v>
      </c>
      <c r="O4" s="10">
        <v>3</v>
      </c>
      <c r="P4" s="10">
        <v>2</v>
      </c>
      <c r="Q4" s="10">
        <v>3</v>
      </c>
      <c r="R4" s="10">
        <v>3</v>
      </c>
      <c r="S4" s="10">
        <v>3</v>
      </c>
    </row>
    <row r="5" spans="1:19" ht="13.5" thickBot="1">
      <c r="A5" s="93"/>
      <c r="B5" s="16" t="s">
        <v>24</v>
      </c>
      <c r="C5" s="15">
        <f>SUM(L5:AE5)</f>
        <v>18</v>
      </c>
      <c r="D5" s="25">
        <f>(COUNTIF($L5:$DI5,1)/COUNTA($L5:$DI5))</f>
        <v>0.125</v>
      </c>
      <c r="E5" s="28">
        <f>(COUNTIF($L5:$DI5,2)/COUNTA($L5:$DI5))</f>
        <v>0.5</v>
      </c>
      <c r="F5" s="28">
        <f>(COUNTIF($L5:$DI5,3)/COUNTA($L5:$DI5))</f>
        <v>0.375</v>
      </c>
      <c r="G5" s="57">
        <f>AVERAGE(L5:AZ5)</f>
        <v>2.25</v>
      </c>
      <c r="H5" s="48">
        <f>(COUNTIF($L5:$AZ5,0)/COUNTA(($L5:$AZ5)))</f>
        <v>0</v>
      </c>
      <c r="I5" s="48">
        <f t="shared" ref="I5:I6" si="0">(COUNTIF($L5:$AZ5,1)/COUNTA(($L5:$AZ5)))</f>
        <v>0.125</v>
      </c>
      <c r="J5" s="48">
        <f t="shared" ref="J5:J6" si="1">(COUNTIF($L5:$AZ5,2)/COUNTA(($L5:$AZ5)))</f>
        <v>0.5</v>
      </c>
      <c r="K5" s="48">
        <f t="shared" ref="K5:K6" si="2">(COUNTIF($L5:$AZ5,3)/COUNTA(($L5:$AZ5)))</f>
        <v>0.375</v>
      </c>
      <c r="L5" s="11">
        <v>3</v>
      </c>
      <c r="M5" s="11">
        <v>1</v>
      </c>
      <c r="N5" s="11">
        <v>3</v>
      </c>
      <c r="O5" s="11">
        <v>2</v>
      </c>
      <c r="P5" s="11">
        <v>2</v>
      </c>
      <c r="Q5" s="11">
        <v>3</v>
      </c>
      <c r="R5" s="11">
        <v>2</v>
      </c>
      <c r="S5" s="11">
        <v>2</v>
      </c>
    </row>
    <row r="6" spans="1:19" ht="13.5" thickBot="1">
      <c r="A6" s="94"/>
      <c r="B6" s="17" t="s">
        <v>25</v>
      </c>
      <c r="C6" s="15">
        <f>SUM(L6:AE6)</f>
        <v>22</v>
      </c>
      <c r="D6" s="25">
        <f>(COUNTIF($L6:$DI6,1)/COUNTA($L6:$DI6))</f>
        <v>0.125</v>
      </c>
      <c r="E6" s="28">
        <f>(COUNTIF($L6:$DI6,2)/COUNTA($L6:$DI6))</f>
        <v>0</v>
      </c>
      <c r="F6" s="28">
        <f>(COUNTIF($L6:$DI6,3)/COUNTA($L6:$DI6))</f>
        <v>0.875</v>
      </c>
      <c r="G6" s="58">
        <f>AVERAGE(L6:AZ6)</f>
        <v>2.75</v>
      </c>
      <c r="H6" s="49">
        <f>(COUNTIF($L6:$AZ6,0)/COUNTA(($L6:$AZ6)))</f>
        <v>0</v>
      </c>
      <c r="I6" s="49">
        <f t="shared" si="0"/>
        <v>0.125</v>
      </c>
      <c r="J6" s="49">
        <f t="shared" si="1"/>
        <v>0</v>
      </c>
      <c r="K6" s="49">
        <f t="shared" si="2"/>
        <v>0.875</v>
      </c>
      <c r="L6" s="12">
        <v>3</v>
      </c>
      <c r="M6" s="12">
        <v>1</v>
      </c>
      <c r="N6" s="12">
        <v>3</v>
      </c>
      <c r="O6" s="12">
        <v>3</v>
      </c>
      <c r="P6" s="12">
        <v>3</v>
      </c>
      <c r="Q6" s="12">
        <v>3</v>
      </c>
      <c r="R6" s="12">
        <v>3</v>
      </c>
      <c r="S6" s="12">
        <v>3</v>
      </c>
    </row>
    <row r="7" spans="1:19" ht="13.5" thickBot="1">
      <c r="A7" s="4"/>
      <c r="B7" s="6"/>
      <c r="C7" s="6"/>
      <c r="D7" s="26"/>
      <c r="E7" s="29"/>
      <c r="F7" s="29"/>
      <c r="G7" s="59"/>
      <c r="H7" s="50"/>
      <c r="I7" s="50"/>
      <c r="J7" s="50"/>
      <c r="K7" s="50"/>
      <c r="L7" s="9"/>
      <c r="M7" s="9"/>
      <c r="N7" s="9"/>
      <c r="O7" s="9"/>
      <c r="P7" s="9"/>
      <c r="Q7" s="9"/>
      <c r="R7" s="9"/>
      <c r="S7" s="9"/>
    </row>
    <row r="8" spans="1:19" ht="13.5" thickBot="1">
      <c r="A8" s="4"/>
      <c r="B8" s="4" t="s">
        <v>49</v>
      </c>
      <c r="C8" s="4"/>
      <c r="D8" s="27"/>
      <c r="E8" s="29"/>
      <c r="F8" s="29"/>
      <c r="G8" s="60"/>
      <c r="H8" s="51"/>
      <c r="I8" s="51"/>
      <c r="J8" s="51"/>
      <c r="K8" s="51"/>
      <c r="L8" s="7"/>
      <c r="M8" s="7"/>
      <c r="N8" s="7"/>
      <c r="O8" s="7"/>
      <c r="P8" s="7"/>
      <c r="Q8" s="7"/>
      <c r="R8" s="7"/>
      <c r="S8" s="7"/>
    </row>
    <row r="9" spans="1:19" ht="13.5" thickBot="1">
      <c r="A9" s="92" t="s">
        <v>74</v>
      </c>
      <c r="B9" s="18" t="s">
        <v>36</v>
      </c>
      <c r="C9" s="15">
        <f t="shared" ref="C9:C18" si="3">SUM(L9:AE9)</f>
        <v>17</v>
      </c>
      <c r="D9" s="25">
        <f t="shared" ref="D9:D18" si="4">(COUNTIF($L9:$DI9,1)/COUNTA($L9:$DI9))</f>
        <v>0.25</v>
      </c>
      <c r="E9" s="28">
        <f t="shared" ref="E9:E18" si="5">(COUNTIF($L9:$DI9,2)/COUNTA($L9:$DI9))</f>
        <v>0.375</v>
      </c>
      <c r="F9" s="28">
        <f t="shared" ref="F9:F18" si="6">(COUNTIF($L9:$DI9,3)/COUNTA($L9:$DI9))</f>
        <v>0.375</v>
      </c>
      <c r="G9" s="61">
        <f t="shared" ref="G9:G18" si="7">AVERAGE(L9:AZ9)</f>
        <v>2.125</v>
      </c>
      <c r="H9" s="52">
        <f t="shared" ref="H9:H18" si="8">(COUNTIF($L9:$AZ9,0)/COUNTA(($L9:$AZ9)))</f>
        <v>0</v>
      </c>
      <c r="I9" s="52">
        <f t="shared" ref="I9:I18" si="9">(COUNTIF($L9:$AZ9,1)/COUNTA(($L9:$AZ9)))</f>
        <v>0.25</v>
      </c>
      <c r="J9" s="52">
        <f t="shared" ref="J9:J18" si="10">(COUNTIF($L9:$AZ9,2)/COUNTA(($L9:$AZ9)))</f>
        <v>0.375</v>
      </c>
      <c r="K9" s="52">
        <f t="shared" ref="K9:K18" si="11">(COUNTIF($L9:$AZ9,3)/COUNTA(($L9:$AZ9)))</f>
        <v>0.375</v>
      </c>
      <c r="L9" s="13">
        <v>3</v>
      </c>
      <c r="M9" s="13">
        <v>1</v>
      </c>
      <c r="N9" s="13">
        <v>3</v>
      </c>
      <c r="O9" s="13">
        <v>2</v>
      </c>
      <c r="P9" s="13">
        <v>1</v>
      </c>
      <c r="Q9" s="13">
        <v>2</v>
      </c>
      <c r="R9" s="13">
        <v>2</v>
      </c>
      <c r="S9" s="13">
        <v>3</v>
      </c>
    </row>
    <row r="10" spans="1:19" ht="13.5" thickBot="1">
      <c r="A10" s="93"/>
      <c r="B10" s="19" t="s">
        <v>59</v>
      </c>
      <c r="C10" s="15">
        <f t="shared" si="3"/>
        <v>10</v>
      </c>
      <c r="D10" s="25">
        <f t="shared" si="4"/>
        <v>0.25</v>
      </c>
      <c r="E10" s="28">
        <f t="shared" si="5"/>
        <v>0.5</v>
      </c>
      <c r="F10" s="28">
        <f t="shared" si="6"/>
        <v>0</v>
      </c>
      <c r="G10" s="57">
        <f t="shared" si="7"/>
        <v>1.25</v>
      </c>
      <c r="H10" s="48">
        <f t="shared" si="8"/>
        <v>0.25</v>
      </c>
      <c r="I10" s="48">
        <f t="shared" si="9"/>
        <v>0.25</v>
      </c>
      <c r="J10" s="48">
        <f t="shared" si="10"/>
        <v>0.5</v>
      </c>
      <c r="K10" s="48">
        <f t="shared" si="11"/>
        <v>0</v>
      </c>
      <c r="L10" s="11">
        <v>1</v>
      </c>
      <c r="M10" s="11">
        <v>0</v>
      </c>
      <c r="N10" s="11">
        <v>2</v>
      </c>
      <c r="O10" s="11">
        <v>1</v>
      </c>
      <c r="P10" s="11">
        <v>0</v>
      </c>
      <c r="Q10" s="11">
        <v>2</v>
      </c>
      <c r="R10" s="11">
        <v>2</v>
      </c>
      <c r="S10" s="11">
        <v>2</v>
      </c>
    </row>
    <row r="11" spans="1:19" ht="13.5" thickBot="1">
      <c r="A11" s="93"/>
      <c r="B11" s="20" t="s">
        <v>60</v>
      </c>
      <c r="C11" s="15">
        <f t="shared" si="3"/>
        <v>18</v>
      </c>
      <c r="D11" s="25">
        <f t="shared" si="4"/>
        <v>0.125</v>
      </c>
      <c r="E11" s="28">
        <f t="shared" si="5"/>
        <v>0.5</v>
      </c>
      <c r="F11" s="28">
        <f t="shared" si="6"/>
        <v>0.375</v>
      </c>
      <c r="G11" s="57">
        <f t="shared" si="7"/>
        <v>2.25</v>
      </c>
      <c r="H11" s="48">
        <f t="shared" si="8"/>
        <v>0</v>
      </c>
      <c r="I11" s="48">
        <f t="shared" si="9"/>
        <v>0.125</v>
      </c>
      <c r="J11" s="48">
        <f t="shared" si="10"/>
        <v>0.5</v>
      </c>
      <c r="K11" s="48">
        <f t="shared" si="11"/>
        <v>0.375</v>
      </c>
      <c r="L11" s="11">
        <v>3</v>
      </c>
      <c r="M11" s="11">
        <v>1</v>
      </c>
      <c r="N11" s="11">
        <v>3</v>
      </c>
      <c r="O11" s="11">
        <v>2</v>
      </c>
      <c r="P11" s="11">
        <v>2</v>
      </c>
      <c r="Q11" s="11">
        <v>3</v>
      </c>
      <c r="R11" s="11">
        <v>2</v>
      </c>
      <c r="S11" s="11">
        <v>2</v>
      </c>
    </row>
    <row r="12" spans="1:19" ht="13.5" thickBot="1">
      <c r="A12" s="93"/>
      <c r="B12" s="20" t="s">
        <v>61</v>
      </c>
      <c r="C12" s="15">
        <f t="shared" si="3"/>
        <v>15</v>
      </c>
      <c r="D12" s="25">
        <f t="shared" si="4"/>
        <v>0.25</v>
      </c>
      <c r="E12" s="28">
        <f t="shared" si="5"/>
        <v>0.625</v>
      </c>
      <c r="F12" s="28">
        <f t="shared" si="6"/>
        <v>0.125</v>
      </c>
      <c r="G12" s="57">
        <f t="shared" si="7"/>
        <v>1.875</v>
      </c>
      <c r="H12" s="48">
        <f t="shared" si="8"/>
        <v>0</v>
      </c>
      <c r="I12" s="48">
        <f t="shared" si="9"/>
        <v>0.25</v>
      </c>
      <c r="J12" s="48">
        <f t="shared" si="10"/>
        <v>0.625</v>
      </c>
      <c r="K12" s="48">
        <f t="shared" si="11"/>
        <v>0.125</v>
      </c>
      <c r="L12" s="11">
        <v>2</v>
      </c>
      <c r="M12" s="11">
        <v>1</v>
      </c>
      <c r="N12" s="11">
        <v>2</v>
      </c>
      <c r="O12" s="11">
        <v>2</v>
      </c>
      <c r="P12" s="11">
        <v>2</v>
      </c>
      <c r="Q12" s="11">
        <v>3</v>
      </c>
      <c r="R12" s="11">
        <v>2</v>
      </c>
      <c r="S12" s="11">
        <v>1</v>
      </c>
    </row>
    <row r="13" spans="1:19" ht="13.5" thickBot="1">
      <c r="A13" s="93"/>
      <c r="B13" s="20" t="s">
        <v>38</v>
      </c>
      <c r="C13" s="15">
        <f t="shared" si="3"/>
        <v>17</v>
      </c>
      <c r="D13" s="25">
        <f t="shared" si="4"/>
        <v>0.125</v>
      </c>
      <c r="E13" s="28">
        <f t="shared" si="5"/>
        <v>0.625</v>
      </c>
      <c r="F13" s="28">
        <f t="shared" si="6"/>
        <v>0.25</v>
      </c>
      <c r="G13" s="57">
        <f t="shared" si="7"/>
        <v>2.125</v>
      </c>
      <c r="H13" s="48">
        <f t="shared" si="8"/>
        <v>0</v>
      </c>
      <c r="I13" s="48">
        <f t="shared" si="9"/>
        <v>0.125</v>
      </c>
      <c r="J13" s="48">
        <f t="shared" si="10"/>
        <v>0.625</v>
      </c>
      <c r="K13" s="48">
        <f t="shared" si="11"/>
        <v>0.25</v>
      </c>
      <c r="L13" s="11">
        <v>3</v>
      </c>
      <c r="M13" s="11">
        <v>1</v>
      </c>
      <c r="N13" s="11">
        <v>2</v>
      </c>
      <c r="O13" s="11">
        <v>3</v>
      </c>
      <c r="P13" s="11">
        <v>2</v>
      </c>
      <c r="Q13" s="11">
        <v>2</v>
      </c>
      <c r="R13" s="11">
        <v>2</v>
      </c>
      <c r="S13" s="11">
        <v>2</v>
      </c>
    </row>
    <row r="14" spans="1:19" ht="13.5" thickBot="1">
      <c r="A14" s="93"/>
      <c r="B14" s="20" t="s">
        <v>37</v>
      </c>
      <c r="C14" s="15">
        <f t="shared" si="3"/>
        <v>19</v>
      </c>
      <c r="D14" s="25">
        <f t="shared" si="4"/>
        <v>0.125</v>
      </c>
      <c r="E14" s="28">
        <f t="shared" si="5"/>
        <v>0.375</v>
      </c>
      <c r="F14" s="28">
        <f t="shared" si="6"/>
        <v>0.5</v>
      </c>
      <c r="G14" s="57">
        <f t="shared" si="7"/>
        <v>2.375</v>
      </c>
      <c r="H14" s="48">
        <f t="shared" si="8"/>
        <v>0</v>
      </c>
      <c r="I14" s="48">
        <f t="shared" si="9"/>
        <v>0.125</v>
      </c>
      <c r="J14" s="48">
        <f t="shared" si="10"/>
        <v>0.375</v>
      </c>
      <c r="K14" s="48">
        <f t="shared" si="11"/>
        <v>0.5</v>
      </c>
      <c r="L14" s="11">
        <v>3</v>
      </c>
      <c r="M14" s="11">
        <v>1</v>
      </c>
      <c r="N14" s="11">
        <v>3</v>
      </c>
      <c r="O14" s="11">
        <v>2</v>
      </c>
      <c r="P14" s="11">
        <v>2</v>
      </c>
      <c r="Q14" s="11">
        <v>3</v>
      </c>
      <c r="R14" s="11">
        <v>2</v>
      </c>
      <c r="S14" s="11">
        <v>3</v>
      </c>
    </row>
    <row r="15" spans="1:19" ht="13.5" thickBot="1">
      <c r="A15" s="93"/>
      <c r="B15" s="20" t="s">
        <v>43</v>
      </c>
      <c r="C15" s="15">
        <f t="shared" si="3"/>
        <v>16</v>
      </c>
      <c r="D15" s="25">
        <f t="shared" si="4"/>
        <v>0.125</v>
      </c>
      <c r="E15" s="28">
        <f t="shared" si="5"/>
        <v>0.75</v>
      </c>
      <c r="F15" s="28">
        <f t="shared" si="6"/>
        <v>0.125</v>
      </c>
      <c r="G15" s="57">
        <f t="shared" si="7"/>
        <v>2</v>
      </c>
      <c r="H15" s="48">
        <f t="shared" si="8"/>
        <v>0</v>
      </c>
      <c r="I15" s="48">
        <f t="shared" si="9"/>
        <v>0.125</v>
      </c>
      <c r="J15" s="48">
        <f t="shared" si="10"/>
        <v>0.75</v>
      </c>
      <c r="K15" s="48">
        <f t="shared" si="11"/>
        <v>0.125</v>
      </c>
      <c r="L15" s="11">
        <v>3</v>
      </c>
      <c r="M15" s="11">
        <v>1</v>
      </c>
      <c r="N15" s="11">
        <v>2</v>
      </c>
      <c r="O15" s="11">
        <v>2</v>
      </c>
      <c r="P15" s="11">
        <v>2</v>
      </c>
      <c r="Q15" s="11">
        <v>2</v>
      </c>
      <c r="R15" s="11">
        <v>2</v>
      </c>
      <c r="S15" s="11">
        <v>2</v>
      </c>
    </row>
    <row r="16" spans="1:19" ht="13.5" thickBot="1">
      <c r="A16" s="93"/>
      <c r="B16" s="20" t="s">
        <v>39</v>
      </c>
      <c r="C16" s="15">
        <f t="shared" si="3"/>
        <v>15</v>
      </c>
      <c r="D16" s="25">
        <f t="shared" si="4"/>
        <v>0.125</v>
      </c>
      <c r="E16" s="28">
        <f t="shared" si="5"/>
        <v>0.875</v>
      </c>
      <c r="F16" s="28">
        <f t="shared" si="6"/>
        <v>0</v>
      </c>
      <c r="G16" s="57">
        <f t="shared" si="7"/>
        <v>1.875</v>
      </c>
      <c r="H16" s="48">
        <f t="shared" si="8"/>
        <v>0</v>
      </c>
      <c r="I16" s="48">
        <f t="shared" si="9"/>
        <v>0.125</v>
      </c>
      <c r="J16" s="48">
        <f t="shared" si="10"/>
        <v>0.875</v>
      </c>
      <c r="K16" s="48">
        <f t="shared" si="11"/>
        <v>0</v>
      </c>
      <c r="L16" s="11">
        <v>2</v>
      </c>
      <c r="M16" s="11">
        <v>1</v>
      </c>
      <c r="N16" s="11">
        <v>2</v>
      </c>
      <c r="O16" s="11">
        <v>2</v>
      </c>
      <c r="P16" s="11">
        <v>2</v>
      </c>
      <c r="Q16" s="11">
        <v>2</v>
      </c>
      <c r="R16" s="11">
        <v>2</v>
      </c>
      <c r="S16" s="11">
        <v>2</v>
      </c>
    </row>
    <row r="17" spans="1:19" ht="13.5" thickBot="1">
      <c r="A17" s="93"/>
      <c r="B17" s="20" t="s">
        <v>35</v>
      </c>
      <c r="C17" s="15">
        <f t="shared" si="3"/>
        <v>13</v>
      </c>
      <c r="D17" s="25">
        <f t="shared" si="4"/>
        <v>0.25</v>
      </c>
      <c r="E17" s="28">
        <f t="shared" si="5"/>
        <v>0.5</v>
      </c>
      <c r="F17" s="28">
        <f t="shared" si="6"/>
        <v>0.125</v>
      </c>
      <c r="G17" s="57">
        <f t="shared" si="7"/>
        <v>1.625</v>
      </c>
      <c r="H17" s="48">
        <f t="shared" si="8"/>
        <v>0.125</v>
      </c>
      <c r="I17" s="48">
        <f t="shared" si="9"/>
        <v>0.25</v>
      </c>
      <c r="J17" s="48">
        <f t="shared" si="10"/>
        <v>0.5</v>
      </c>
      <c r="K17" s="48">
        <f t="shared" si="11"/>
        <v>0.125</v>
      </c>
      <c r="L17" s="11">
        <v>2</v>
      </c>
      <c r="M17" s="11">
        <v>0</v>
      </c>
      <c r="N17" s="11">
        <v>2</v>
      </c>
      <c r="O17" s="11">
        <v>1</v>
      </c>
      <c r="P17" s="11">
        <v>2</v>
      </c>
      <c r="Q17" s="11">
        <v>2</v>
      </c>
      <c r="R17" s="11">
        <v>3</v>
      </c>
      <c r="S17" s="11">
        <v>1</v>
      </c>
    </row>
    <row r="18" spans="1:19" ht="13.5" thickBot="1">
      <c r="A18" s="93"/>
      <c r="B18" s="21" t="s">
        <v>34</v>
      </c>
      <c r="C18" s="15">
        <f t="shared" si="3"/>
        <v>10</v>
      </c>
      <c r="D18" s="25">
        <f t="shared" si="4"/>
        <v>0.625</v>
      </c>
      <c r="E18" s="28">
        <f t="shared" si="5"/>
        <v>0.125</v>
      </c>
      <c r="F18" s="28">
        <f t="shared" si="6"/>
        <v>0.125</v>
      </c>
      <c r="G18" s="62">
        <f t="shared" si="7"/>
        <v>1.25</v>
      </c>
      <c r="H18" s="53">
        <f t="shared" si="8"/>
        <v>0.125</v>
      </c>
      <c r="I18" s="53">
        <f t="shared" si="9"/>
        <v>0.625</v>
      </c>
      <c r="J18" s="53">
        <f t="shared" si="10"/>
        <v>0.125</v>
      </c>
      <c r="K18" s="53">
        <f t="shared" si="11"/>
        <v>0.125</v>
      </c>
      <c r="L18" s="14">
        <v>1</v>
      </c>
      <c r="M18" s="14">
        <v>0</v>
      </c>
      <c r="N18" s="14">
        <v>2</v>
      </c>
      <c r="O18" s="14">
        <v>1</v>
      </c>
      <c r="P18" s="14">
        <v>1</v>
      </c>
      <c r="Q18" s="14">
        <v>1</v>
      </c>
      <c r="R18" s="14">
        <v>3</v>
      </c>
      <c r="S18" s="14">
        <v>1</v>
      </c>
    </row>
    <row r="19" spans="1:19" ht="13.5" thickBot="1">
      <c r="A19" s="93"/>
      <c r="B19" s="6"/>
      <c r="C19" s="6"/>
      <c r="D19" s="26"/>
      <c r="E19" s="29"/>
      <c r="F19" s="29"/>
      <c r="G19" s="59"/>
      <c r="H19" s="50"/>
      <c r="I19" s="50"/>
      <c r="J19" s="50"/>
      <c r="K19" s="50"/>
      <c r="L19" s="9"/>
      <c r="M19" s="9"/>
      <c r="N19" s="9"/>
      <c r="O19" s="9"/>
      <c r="P19" s="9"/>
      <c r="Q19" s="9"/>
      <c r="R19" s="9"/>
      <c r="S19" s="9"/>
    </row>
    <row r="20" spans="1:19" ht="13.5" thickBot="1">
      <c r="A20" s="93"/>
      <c r="B20" s="4" t="s">
        <v>48</v>
      </c>
      <c r="C20" s="4"/>
      <c r="D20" s="27"/>
      <c r="E20" s="29"/>
      <c r="F20" s="29"/>
      <c r="G20" s="60"/>
      <c r="H20" s="51"/>
      <c r="I20" s="51"/>
      <c r="J20" s="51"/>
      <c r="K20" s="51"/>
      <c r="L20" s="7"/>
      <c r="M20" s="7"/>
      <c r="N20" s="7"/>
      <c r="O20" s="7"/>
      <c r="P20" s="7"/>
      <c r="Q20" s="7"/>
      <c r="R20" s="7"/>
      <c r="S20" s="7"/>
    </row>
    <row r="21" spans="1:19" ht="13.5" thickBot="1">
      <c r="A21" s="93"/>
      <c r="B21" s="18" t="s">
        <v>10</v>
      </c>
      <c r="C21" s="15">
        <f t="shared" ref="C21:C33" si="12">SUM(L21:AE21)</f>
        <v>18</v>
      </c>
      <c r="D21" s="25">
        <f t="shared" ref="D21:D33" si="13">(COUNTIF($L21:$DI21,1)/COUNTA($L21:$DI21))</f>
        <v>0.125</v>
      </c>
      <c r="E21" s="28">
        <f t="shared" ref="E21:E33" si="14">(COUNTIF($L21:$DI21,2)/COUNTA($L21:$DI21))</f>
        <v>0.5</v>
      </c>
      <c r="F21" s="28">
        <f t="shared" ref="F21:F33" si="15">(COUNTIF($L21:$DI21,3)/COUNTA($L21:$DI21))</f>
        <v>0.375</v>
      </c>
      <c r="G21" s="56">
        <f t="shared" ref="G21:G27" si="16">AVERAGE(L21:AZ21)</f>
        <v>2.25</v>
      </c>
      <c r="H21" s="47">
        <f t="shared" ref="H21:H33" si="17">(COUNTIF($L21:$AZ21,0)/COUNTA(($L21:$AZ21)))</f>
        <v>0</v>
      </c>
      <c r="I21" s="47">
        <f t="shared" ref="I21:I33" si="18">(COUNTIF($L21:$AZ21,1)/COUNTA(($L21:$AZ21)))</f>
        <v>0.125</v>
      </c>
      <c r="J21" s="47">
        <f t="shared" ref="J21:J33" si="19">(COUNTIF($L21:$AZ21,2)/COUNTA(($L21:$AZ21)))</f>
        <v>0.5</v>
      </c>
      <c r="K21" s="47">
        <f t="shared" ref="K21:K33" si="20">(COUNTIF($L21:$AZ21,3)/COUNTA(($L21:$AZ21)))</f>
        <v>0.375</v>
      </c>
      <c r="L21" s="10">
        <v>3</v>
      </c>
      <c r="M21" s="10">
        <v>1</v>
      </c>
      <c r="N21" s="10">
        <v>3</v>
      </c>
      <c r="O21" s="10">
        <v>2</v>
      </c>
      <c r="P21" s="10">
        <v>2</v>
      </c>
      <c r="Q21" s="10">
        <v>3</v>
      </c>
      <c r="R21" s="10">
        <v>2</v>
      </c>
      <c r="S21" s="10">
        <v>2</v>
      </c>
    </row>
    <row r="22" spans="1:19" ht="13.5" thickBot="1">
      <c r="A22" s="93"/>
      <c r="B22" s="20" t="s">
        <v>17</v>
      </c>
      <c r="C22" s="15">
        <f t="shared" si="12"/>
        <v>17</v>
      </c>
      <c r="D22" s="25">
        <f t="shared" si="13"/>
        <v>0.125</v>
      </c>
      <c r="E22" s="28">
        <f t="shared" si="14"/>
        <v>0.625</v>
      </c>
      <c r="F22" s="28">
        <f t="shared" si="15"/>
        <v>0.25</v>
      </c>
      <c r="G22" s="57">
        <f t="shared" si="16"/>
        <v>2.125</v>
      </c>
      <c r="H22" s="48">
        <f t="shared" si="17"/>
        <v>0</v>
      </c>
      <c r="I22" s="48">
        <f t="shared" si="18"/>
        <v>0.125</v>
      </c>
      <c r="J22" s="48">
        <f t="shared" si="19"/>
        <v>0.625</v>
      </c>
      <c r="K22" s="48">
        <f t="shared" si="20"/>
        <v>0.25</v>
      </c>
      <c r="L22" s="11">
        <v>3</v>
      </c>
      <c r="M22" s="11">
        <v>1</v>
      </c>
      <c r="N22" s="11">
        <v>2</v>
      </c>
      <c r="O22" s="11">
        <v>2</v>
      </c>
      <c r="P22" s="11">
        <v>2</v>
      </c>
      <c r="Q22" s="11">
        <v>3</v>
      </c>
      <c r="R22" s="11">
        <v>2</v>
      </c>
      <c r="S22" s="11">
        <v>2</v>
      </c>
    </row>
    <row r="23" spans="1:19" ht="13.5" thickBot="1">
      <c r="A23" s="93"/>
      <c r="B23" s="20" t="s">
        <v>14</v>
      </c>
      <c r="C23" s="15">
        <f t="shared" si="12"/>
        <v>17</v>
      </c>
      <c r="D23" s="25">
        <f t="shared" si="13"/>
        <v>0.25</v>
      </c>
      <c r="E23" s="28">
        <f t="shared" si="14"/>
        <v>0.375</v>
      </c>
      <c r="F23" s="28">
        <f t="shared" si="15"/>
        <v>0.375</v>
      </c>
      <c r="G23" s="57">
        <f t="shared" si="16"/>
        <v>2.125</v>
      </c>
      <c r="H23" s="48">
        <f t="shared" si="17"/>
        <v>0</v>
      </c>
      <c r="I23" s="48">
        <f t="shared" si="18"/>
        <v>0.25</v>
      </c>
      <c r="J23" s="48">
        <f t="shared" si="19"/>
        <v>0.375</v>
      </c>
      <c r="K23" s="48">
        <f t="shared" si="20"/>
        <v>0.375</v>
      </c>
      <c r="L23" s="11">
        <v>3</v>
      </c>
      <c r="M23" s="11">
        <v>1</v>
      </c>
      <c r="N23" s="11">
        <v>3</v>
      </c>
      <c r="O23" s="11">
        <v>2</v>
      </c>
      <c r="P23" s="11">
        <v>2</v>
      </c>
      <c r="Q23" s="11">
        <v>2</v>
      </c>
      <c r="R23" s="11">
        <v>3</v>
      </c>
      <c r="S23" s="11">
        <v>1</v>
      </c>
    </row>
    <row r="24" spans="1:19" ht="13.5" thickBot="1">
      <c r="A24" s="93"/>
      <c r="B24" s="20" t="s">
        <v>15</v>
      </c>
      <c r="C24" s="15">
        <f t="shared" si="12"/>
        <v>13</v>
      </c>
      <c r="D24" s="25">
        <f t="shared" si="13"/>
        <v>0.375</v>
      </c>
      <c r="E24" s="28">
        <f t="shared" si="14"/>
        <v>0.625</v>
      </c>
      <c r="F24" s="28">
        <f t="shared" si="15"/>
        <v>0</v>
      </c>
      <c r="G24" s="57">
        <f t="shared" si="16"/>
        <v>1.625</v>
      </c>
      <c r="H24" s="48">
        <f t="shared" si="17"/>
        <v>0</v>
      </c>
      <c r="I24" s="48">
        <f t="shared" si="18"/>
        <v>0.375</v>
      </c>
      <c r="J24" s="48">
        <f t="shared" si="19"/>
        <v>0.625</v>
      </c>
      <c r="K24" s="48">
        <f t="shared" si="20"/>
        <v>0</v>
      </c>
      <c r="L24" s="11">
        <v>2</v>
      </c>
      <c r="M24" s="11">
        <v>1</v>
      </c>
      <c r="N24" s="11">
        <v>2</v>
      </c>
      <c r="O24" s="11">
        <v>1</v>
      </c>
      <c r="P24" s="11">
        <v>1</v>
      </c>
      <c r="Q24" s="11">
        <v>2</v>
      </c>
      <c r="R24" s="11">
        <v>2</v>
      </c>
      <c r="S24" s="11">
        <v>2</v>
      </c>
    </row>
    <row r="25" spans="1:19" ht="13.5" thickBot="1">
      <c r="A25" s="93"/>
      <c r="B25" s="20" t="s">
        <v>22</v>
      </c>
      <c r="C25" s="15">
        <f t="shared" si="12"/>
        <v>19</v>
      </c>
      <c r="D25" s="25">
        <f t="shared" si="13"/>
        <v>0.125</v>
      </c>
      <c r="E25" s="28">
        <f t="shared" si="14"/>
        <v>0.375</v>
      </c>
      <c r="F25" s="28">
        <f t="shared" si="15"/>
        <v>0.5</v>
      </c>
      <c r="G25" s="57">
        <f t="shared" si="16"/>
        <v>2.375</v>
      </c>
      <c r="H25" s="48">
        <f t="shared" si="17"/>
        <v>0</v>
      </c>
      <c r="I25" s="48">
        <f t="shared" si="18"/>
        <v>0.125</v>
      </c>
      <c r="J25" s="48">
        <f t="shared" si="19"/>
        <v>0.375</v>
      </c>
      <c r="K25" s="48">
        <f t="shared" si="20"/>
        <v>0.5</v>
      </c>
      <c r="L25" s="11">
        <v>3</v>
      </c>
      <c r="M25" s="11">
        <v>1</v>
      </c>
      <c r="N25" s="11">
        <v>2</v>
      </c>
      <c r="O25" s="11">
        <v>2</v>
      </c>
      <c r="P25" s="11">
        <v>2</v>
      </c>
      <c r="Q25" s="11">
        <v>3</v>
      </c>
      <c r="R25" s="11">
        <v>3</v>
      </c>
      <c r="S25" s="11">
        <v>3</v>
      </c>
    </row>
    <row r="26" spans="1:19" ht="13.5" thickBot="1">
      <c r="A26" s="93"/>
      <c r="B26" s="20" t="s">
        <v>26</v>
      </c>
      <c r="C26" s="15">
        <f t="shared" si="12"/>
        <v>16</v>
      </c>
      <c r="D26" s="25">
        <f t="shared" si="13"/>
        <v>0.25</v>
      </c>
      <c r="E26" s="28">
        <f t="shared" si="14"/>
        <v>0.5</v>
      </c>
      <c r="F26" s="28">
        <f t="shared" si="15"/>
        <v>0.25</v>
      </c>
      <c r="G26" s="57">
        <f t="shared" si="16"/>
        <v>2</v>
      </c>
      <c r="H26" s="48">
        <f t="shared" si="17"/>
        <v>0</v>
      </c>
      <c r="I26" s="48">
        <f t="shared" si="18"/>
        <v>0.25</v>
      </c>
      <c r="J26" s="48">
        <f t="shared" si="19"/>
        <v>0.5</v>
      </c>
      <c r="K26" s="48">
        <f t="shared" si="20"/>
        <v>0.25</v>
      </c>
      <c r="L26" s="11">
        <v>3</v>
      </c>
      <c r="M26" s="11">
        <v>1</v>
      </c>
      <c r="N26" s="11">
        <v>2</v>
      </c>
      <c r="O26" s="11">
        <v>2</v>
      </c>
      <c r="P26" s="11">
        <v>2</v>
      </c>
      <c r="Q26" s="11">
        <v>3</v>
      </c>
      <c r="R26" s="11">
        <v>2</v>
      </c>
      <c r="S26" s="11">
        <v>1</v>
      </c>
    </row>
    <row r="27" spans="1:19" ht="13.5" thickBot="1">
      <c r="A27" s="93"/>
      <c r="B27" s="20" t="s">
        <v>40</v>
      </c>
      <c r="C27" s="15">
        <f t="shared" si="12"/>
        <v>19</v>
      </c>
      <c r="D27" s="25">
        <f t="shared" si="13"/>
        <v>0.125</v>
      </c>
      <c r="E27" s="28">
        <f t="shared" si="14"/>
        <v>0.375</v>
      </c>
      <c r="F27" s="28">
        <f t="shared" si="15"/>
        <v>0.5</v>
      </c>
      <c r="G27" s="57">
        <f t="shared" si="16"/>
        <v>2.375</v>
      </c>
      <c r="H27" s="48">
        <f t="shared" si="17"/>
        <v>0</v>
      </c>
      <c r="I27" s="48">
        <f t="shared" si="18"/>
        <v>0.125</v>
      </c>
      <c r="J27" s="48">
        <f t="shared" si="19"/>
        <v>0.375</v>
      </c>
      <c r="K27" s="48">
        <f t="shared" si="20"/>
        <v>0.5</v>
      </c>
      <c r="L27" s="11">
        <v>3</v>
      </c>
      <c r="M27" s="11">
        <v>1</v>
      </c>
      <c r="N27" s="11">
        <v>3</v>
      </c>
      <c r="O27" s="11">
        <v>3</v>
      </c>
      <c r="P27" s="11">
        <v>2</v>
      </c>
      <c r="Q27" s="11">
        <v>3</v>
      </c>
      <c r="R27" s="11">
        <v>2</v>
      </c>
      <c r="S27" s="11">
        <v>2</v>
      </c>
    </row>
    <row r="28" spans="1:19" ht="13.5" thickBot="1">
      <c r="A28" s="93"/>
      <c r="B28" s="20" t="s">
        <v>56</v>
      </c>
      <c r="C28" s="15">
        <f t="shared" si="12"/>
        <v>16</v>
      </c>
      <c r="D28" s="25">
        <f t="shared" si="13"/>
        <v>0.125</v>
      </c>
      <c r="E28" s="28">
        <f t="shared" si="14"/>
        <v>0.75</v>
      </c>
      <c r="F28" s="28">
        <f t="shared" si="15"/>
        <v>0.125</v>
      </c>
      <c r="G28" s="57">
        <f t="shared" ref="G28:G33" si="21">AVERAGE(L28:AZ28)</f>
        <v>2</v>
      </c>
      <c r="H28" s="48">
        <f t="shared" si="17"/>
        <v>0</v>
      </c>
      <c r="I28" s="48">
        <f t="shared" si="18"/>
        <v>0.125</v>
      </c>
      <c r="J28" s="48">
        <f t="shared" si="19"/>
        <v>0.75</v>
      </c>
      <c r="K28" s="48">
        <f t="shared" si="20"/>
        <v>0.125</v>
      </c>
      <c r="L28" s="11">
        <v>2</v>
      </c>
      <c r="M28" s="11">
        <v>1</v>
      </c>
      <c r="N28" s="11">
        <v>2</v>
      </c>
      <c r="O28" s="11">
        <v>2</v>
      </c>
      <c r="P28" s="11">
        <v>2</v>
      </c>
      <c r="Q28" s="11">
        <v>3</v>
      </c>
      <c r="R28" s="11">
        <v>2</v>
      </c>
      <c r="S28" s="11">
        <v>2</v>
      </c>
    </row>
    <row r="29" spans="1:19" ht="13.5" thickBot="1">
      <c r="A29" s="93"/>
      <c r="B29" s="20" t="s">
        <v>50</v>
      </c>
      <c r="C29" s="15">
        <f t="shared" si="12"/>
        <v>15</v>
      </c>
      <c r="D29" s="25">
        <f t="shared" si="13"/>
        <v>0.25</v>
      </c>
      <c r="E29" s="28">
        <f t="shared" si="14"/>
        <v>0.25</v>
      </c>
      <c r="F29" s="28">
        <f t="shared" si="15"/>
        <v>0.375</v>
      </c>
      <c r="G29" s="57">
        <f t="shared" si="21"/>
        <v>1.875</v>
      </c>
      <c r="H29" s="48">
        <f t="shared" si="17"/>
        <v>0.125</v>
      </c>
      <c r="I29" s="48">
        <f t="shared" si="18"/>
        <v>0.25</v>
      </c>
      <c r="J29" s="48">
        <f t="shared" si="19"/>
        <v>0.25</v>
      </c>
      <c r="K29" s="48">
        <f t="shared" si="20"/>
        <v>0.375</v>
      </c>
      <c r="L29" s="11">
        <v>3</v>
      </c>
      <c r="M29" s="11">
        <v>0</v>
      </c>
      <c r="N29" s="11">
        <v>3</v>
      </c>
      <c r="O29" s="11">
        <v>2</v>
      </c>
      <c r="P29" s="11">
        <v>2</v>
      </c>
      <c r="Q29" s="11">
        <v>3</v>
      </c>
      <c r="R29" s="11">
        <v>1</v>
      </c>
      <c r="S29" s="11">
        <v>1</v>
      </c>
    </row>
    <row r="30" spans="1:19" ht="13.5" thickBot="1">
      <c r="A30" s="93"/>
      <c r="B30" s="20" t="s">
        <v>55</v>
      </c>
      <c r="C30" s="15">
        <f t="shared" si="12"/>
        <v>17</v>
      </c>
      <c r="D30" s="25">
        <f t="shared" si="13"/>
        <v>0.125</v>
      </c>
      <c r="E30" s="28">
        <f t="shared" si="14"/>
        <v>0.625</v>
      </c>
      <c r="F30" s="28">
        <f t="shared" si="15"/>
        <v>0.25</v>
      </c>
      <c r="G30" s="57">
        <f t="shared" si="21"/>
        <v>2.125</v>
      </c>
      <c r="H30" s="48">
        <f t="shared" si="17"/>
        <v>0</v>
      </c>
      <c r="I30" s="48">
        <f t="shared" si="18"/>
        <v>0.125</v>
      </c>
      <c r="J30" s="48">
        <f t="shared" si="19"/>
        <v>0.625</v>
      </c>
      <c r="K30" s="48">
        <f t="shared" si="20"/>
        <v>0.25</v>
      </c>
      <c r="L30" s="11">
        <v>2</v>
      </c>
      <c r="M30" s="11">
        <v>1</v>
      </c>
      <c r="N30" s="11">
        <v>2</v>
      </c>
      <c r="O30" s="11">
        <v>3</v>
      </c>
      <c r="P30" s="11">
        <v>2</v>
      </c>
      <c r="Q30" s="11">
        <v>3</v>
      </c>
      <c r="R30" s="11">
        <v>2</v>
      </c>
      <c r="S30" s="11">
        <v>2</v>
      </c>
    </row>
    <row r="31" spans="1:19" ht="13.5" thickBot="1">
      <c r="A31" s="93"/>
      <c r="B31" s="20" t="s">
        <v>51</v>
      </c>
      <c r="C31" s="15">
        <f t="shared" si="12"/>
        <v>12</v>
      </c>
      <c r="D31" s="25">
        <f t="shared" si="13"/>
        <v>0.5</v>
      </c>
      <c r="E31" s="28">
        <f t="shared" si="14"/>
        <v>0.5</v>
      </c>
      <c r="F31" s="28">
        <f t="shared" si="15"/>
        <v>0</v>
      </c>
      <c r="G31" s="57">
        <f t="shared" si="21"/>
        <v>1.5</v>
      </c>
      <c r="H31" s="48">
        <f t="shared" si="17"/>
        <v>0</v>
      </c>
      <c r="I31" s="48">
        <f t="shared" si="18"/>
        <v>0.5</v>
      </c>
      <c r="J31" s="48">
        <f t="shared" si="19"/>
        <v>0.5</v>
      </c>
      <c r="K31" s="48">
        <f t="shared" si="20"/>
        <v>0</v>
      </c>
      <c r="L31" s="11">
        <v>2</v>
      </c>
      <c r="M31" s="11">
        <v>1</v>
      </c>
      <c r="N31" s="11">
        <v>2</v>
      </c>
      <c r="O31" s="11">
        <v>1</v>
      </c>
      <c r="P31" s="11">
        <v>1</v>
      </c>
      <c r="Q31" s="11">
        <v>2</v>
      </c>
      <c r="R31" s="11">
        <v>1</v>
      </c>
      <c r="S31" s="11">
        <v>2</v>
      </c>
    </row>
    <row r="32" spans="1:19" ht="13.5" thickBot="1">
      <c r="A32" s="93"/>
      <c r="B32" s="20" t="s">
        <v>52</v>
      </c>
      <c r="C32" s="15">
        <f t="shared" si="12"/>
        <v>7</v>
      </c>
      <c r="D32" s="25">
        <f t="shared" si="13"/>
        <v>0.375</v>
      </c>
      <c r="E32" s="28">
        <f t="shared" si="14"/>
        <v>0.25</v>
      </c>
      <c r="F32" s="28">
        <f t="shared" si="15"/>
        <v>0</v>
      </c>
      <c r="G32" s="57">
        <f t="shared" si="21"/>
        <v>0.875</v>
      </c>
      <c r="H32" s="48">
        <f t="shared" si="17"/>
        <v>0.375</v>
      </c>
      <c r="I32" s="48">
        <f t="shared" si="18"/>
        <v>0.375</v>
      </c>
      <c r="J32" s="48">
        <f t="shared" si="19"/>
        <v>0.25</v>
      </c>
      <c r="K32" s="48">
        <f t="shared" si="20"/>
        <v>0</v>
      </c>
      <c r="L32" s="11">
        <v>2</v>
      </c>
      <c r="M32" s="11">
        <v>0</v>
      </c>
      <c r="N32" s="11">
        <v>1</v>
      </c>
      <c r="O32" s="11">
        <v>1</v>
      </c>
      <c r="P32" s="11">
        <v>0</v>
      </c>
      <c r="Q32" s="11">
        <v>2</v>
      </c>
      <c r="R32" s="11">
        <v>0</v>
      </c>
      <c r="S32" s="11">
        <v>1</v>
      </c>
    </row>
    <row r="33" spans="1:19" ht="13.5" thickBot="1">
      <c r="A33" s="93"/>
      <c r="B33" s="21" t="s">
        <v>53</v>
      </c>
      <c r="C33" s="15">
        <f t="shared" si="12"/>
        <v>8</v>
      </c>
      <c r="D33" s="25">
        <f t="shared" si="13"/>
        <v>1</v>
      </c>
      <c r="E33" s="28">
        <f t="shared" si="14"/>
        <v>0</v>
      </c>
      <c r="F33" s="28">
        <f t="shared" si="15"/>
        <v>0</v>
      </c>
      <c r="G33" s="62">
        <f t="shared" si="21"/>
        <v>1</v>
      </c>
      <c r="H33" s="53">
        <f t="shared" si="17"/>
        <v>0</v>
      </c>
      <c r="I33" s="53">
        <f t="shared" si="18"/>
        <v>1</v>
      </c>
      <c r="J33" s="53">
        <f t="shared" si="19"/>
        <v>0</v>
      </c>
      <c r="K33" s="53">
        <f t="shared" si="20"/>
        <v>0</v>
      </c>
      <c r="L33" s="14">
        <v>1</v>
      </c>
      <c r="M33" s="14">
        <v>1</v>
      </c>
      <c r="N33" s="14">
        <v>1</v>
      </c>
      <c r="O33" s="14">
        <v>1</v>
      </c>
      <c r="P33" s="14">
        <v>1</v>
      </c>
      <c r="Q33" s="14">
        <v>1</v>
      </c>
      <c r="R33" s="14">
        <v>1</v>
      </c>
      <c r="S33" s="14">
        <v>1</v>
      </c>
    </row>
    <row r="34" spans="1:19" ht="13.5" thickBot="1">
      <c r="A34" s="93"/>
      <c r="B34" s="6"/>
      <c r="C34" s="6"/>
      <c r="D34" s="26"/>
      <c r="E34" s="29"/>
      <c r="F34" s="29"/>
      <c r="G34" s="59"/>
      <c r="H34" s="50"/>
      <c r="I34" s="50"/>
      <c r="J34" s="50"/>
      <c r="K34" s="50"/>
      <c r="L34" s="9"/>
      <c r="M34" s="9"/>
      <c r="N34" s="9"/>
      <c r="O34" s="9"/>
      <c r="P34" s="9"/>
      <c r="Q34" s="9"/>
      <c r="R34" s="9"/>
      <c r="S34" s="9"/>
    </row>
    <row r="35" spans="1:19" ht="13.5" thickBot="1">
      <c r="A35" s="93"/>
      <c r="B35" s="4" t="s">
        <v>33</v>
      </c>
      <c r="C35" s="4"/>
      <c r="D35" s="27"/>
      <c r="E35" s="29"/>
      <c r="F35" s="29"/>
      <c r="G35" s="60"/>
      <c r="H35" s="51"/>
      <c r="I35" s="51"/>
      <c r="J35" s="51"/>
      <c r="K35" s="51"/>
      <c r="L35" s="7"/>
      <c r="M35" s="7"/>
      <c r="N35" s="7"/>
      <c r="O35" s="7"/>
      <c r="P35" s="7"/>
      <c r="Q35" s="7"/>
      <c r="R35" s="7"/>
      <c r="S35" s="7"/>
    </row>
    <row r="36" spans="1:19" ht="13.5" thickBot="1">
      <c r="A36" s="93"/>
      <c r="B36" s="18" t="s">
        <v>31</v>
      </c>
      <c r="C36" s="15">
        <f t="shared" ref="C36:C41" si="22">SUM(L36:AE36)</f>
        <v>16</v>
      </c>
      <c r="D36" s="25">
        <f t="shared" ref="D36:D41" si="23">(COUNTIF($L36:$DI36,1)/COUNTA($L36:$DI36))</f>
        <v>0.125</v>
      </c>
      <c r="E36" s="28">
        <f t="shared" ref="E36:E41" si="24">(COUNTIF($L36:$DI36,2)/COUNTA($L36:$DI36))</f>
        <v>0.75</v>
      </c>
      <c r="F36" s="28">
        <f t="shared" ref="F36:F41" si="25">(COUNTIF($L36:$DI36,3)/COUNTA($L36:$DI36))</f>
        <v>0.125</v>
      </c>
      <c r="G36" s="56">
        <f t="shared" ref="G36:G41" si="26">AVERAGE(L36:AZ36)</f>
        <v>2</v>
      </c>
      <c r="H36" s="47">
        <f t="shared" ref="H36:H41" si="27">(COUNTIF($L36:$AZ36,0)/COUNTA(($L36:$AZ36)))</f>
        <v>0</v>
      </c>
      <c r="I36" s="47">
        <f t="shared" ref="I36:I41" si="28">(COUNTIF($L36:$AZ36,1)/COUNTA(($L36:$AZ36)))</f>
        <v>0.125</v>
      </c>
      <c r="J36" s="47">
        <f t="shared" ref="J36:J41" si="29">(COUNTIF($L36:$AZ36,2)/COUNTA(($L36:$AZ36)))</f>
        <v>0.75</v>
      </c>
      <c r="K36" s="47">
        <f t="shared" ref="K36:K41" si="30">(COUNTIF($L36:$AZ36,3)/COUNTA(($L36:$AZ36)))</f>
        <v>0.125</v>
      </c>
      <c r="L36" s="10">
        <v>2</v>
      </c>
      <c r="M36" s="10">
        <v>1</v>
      </c>
      <c r="N36" s="10">
        <v>2</v>
      </c>
      <c r="O36" s="10">
        <v>3</v>
      </c>
      <c r="P36" s="10">
        <v>2</v>
      </c>
      <c r="Q36" s="10">
        <v>2</v>
      </c>
      <c r="R36" s="10">
        <v>2</v>
      </c>
      <c r="S36" s="10">
        <v>2</v>
      </c>
    </row>
    <row r="37" spans="1:19" ht="13.5" thickBot="1">
      <c r="A37" s="93"/>
      <c r="B37" s="20" t="s">
        <v>30</v>
      </c>
      <c r="C37" s="15">
        <f t="shared" si="22"/>
        <v>18</v>
      </c>
      <c r="D37" s="25">
        <f t="shared" si="23"/>
        <v>0.125</v>
      </c>
      <c r="E37" s="28">
        <f t="shared" si="24"/>
        <v>0.5</v>
      </c>
      <c r="F37" s="28">
        <f t="shared" si="25"/>
        <v>0.375</v>
      </c>
      <c r="G37" s="57">
        <f t="shared" si="26"/>
        <v>2.25</v>
      </c>
      <c r="H37" s="48">
        <f t="shared" si="27"/>
        <v>0</v>
      </c>
      <c r="I37" s="48">
        <f t="shared" si="28"/>
        <v>0.125</v>
      </c>
      <c r="J37" s="48">
        <f t="shared" si="29"/>
        <v>0.5</v>
      </c>
      <c r="K37" s="48">
        <f t="shared" si="30"/>
        <v>0.375</v>
      </c>
      <c r="L37" s="11">
        <v>2</v>
      </c>
      <c r="M37" s="11">
        <v>1</v>
      </c>
      <c r="N37" s="11">
        <v>3</v>
      </c>
      <c r="O37" s="11">
        <v>2</v>
      </c>
      <c r="P37" s="11">
        <v>2</v>
      </c>
      <c r="Q37" s="11">
        <v>2</v>
      </c>
      <c r="R37" s="11">
        <v>3</v>
      </c>
      <c r="S37" s="11">
        <v>3</v>
      </c>
    </row>
    <row r="38" spans="1:19" ht="13.5" thickBot="1">
      <c r="A38" s="93"/>
      <c r="B38" s="20" t="s">
        <v>45</v>
      </c>
      <c r="C38" s="15">
        <f t="shared" si="22"/>
        <v>15</v>
      </c>
      <c r="D38" s="25">
        <f t="shared" si="23"/>
        <v>0.125</v>
      </c>
      <c r="E38" s="28">
        <f t="shared" si="24"/>
        <v>0.875</v>
      </c>
      <c r="F38" s="28">
        <f t="shared" si="25"/>
        <v>0</v>
      </c>
      <c r="G38" s="57">
        <f t="shared" si="26"/>
        <v>1.875</v>
      </c>
      <c r="H38" s="48">
        <f t="shared" si="27"/>
        <v>0</v>
      </c>
      <c r="I38" s="48">
        <f t="shared" si="28"/>
        <v>0.125</v>
      </c>
      <c r="J38" s="48">
        <f t="shared" si="29"/>
        <v>0.875</v>
      </c>
      <c r="K38" s="48">
        <f t="shared" si="30"/>
        <v>0</v>
      </c>
      <c r="L38" s="11">
        <v>2</v>
      </c>
      <c r="M38" s="11">
        <v>1</v>
      </c>
      <c r="N38" s="11">
        <v>2</v>
      </c>
      <c r="O38" s="11">
        <v>2</v>
      </c>
      <c r="P38" s="11">
        <v>2</v>
      </c>
      <c r="Q38" s="11">
        <v>2</v>
      </c>
      <c r="R38" s="11">
        <v>2</v>
      </c>
      <c r="S38" s="11">
        <v>2</v>
      </c>
    </row>
    <row r="39" spans="1:19" ht="13.5" thickBot="1">
      <c r="A39" s="93"/>
      <c r="B39" s="20" t="s">
        <v>18</v>
      </c>
      <c r="C39" s="15">
        <f t="shared" si="22"/>
        <v>3</v>
      </c>
      <c r="D39" s="25">
        <f t="shared" si="23"/>
        <v>0</v>
      </c>
      <c r="E39" s="28">
        <f t="shared" si="24"/>
        <v>0</v>
      </c>
      <c r="F39" s="28">
        <f t="shared" si="25"/>
        <v>0.125</v>
      </c>
      <c r="G39" s="57">
        <f t="shared" si="26"/>
        <v>0.375</v>
      </c>
      <c r="H39" s="48">
        <f t="shared" si="27"/>
        <v>0.875</v>
      </c>
      <c r="I39" s="48">
        <f t="shared" si="28"/>
        <v>0</v>
      </c>
      <c r="J39" s="48">
        <f t="shared" si="29"/>
        <v>0</v>
      </c>
      <c r="K39" s="48">
        <f t="shared" si="30"/>
        <v>0.125</v>
      </c>
      <c r="L39" s="11">
        <v>3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ht="13.5" thickBot="1">
      <c r="A40" s="93"/>
      <c r="B40" s="20" t="s">
        <v>28</v>
      </c>
      <c r="C40" s="15">
        <f t="shared" si="22"/>
        <v>15</v>
      </c>
      <c r="D40" s="25">
        <f t="shared" si="23"/>
        <v>0.375</v>
      </c>
      <c r="E40" s="28">
        <f t="shared" si="24"/>
        <v>0.375</v>
      </c>
      <c r="F40" s="28">
        <f t="shared" si="25"/>
        <v>0.25</v>
      </c>
      <c r="G40" s="57">
        <f t="shared" si="26"/>
        <v>1.875</v>
      </c>
      <c r="H40" s="48">
        <f t="shared" si="27"/>
        <v>0</v>
      </c>
      <c r="I40" s="48">
        <f t="shared" si="28"/>
        <v>0.375</v>
      </c>
      <c r="J40" s="48">
        <f t="shared" si="29"/>
        <v>0.375</v>
      </c>
      <c r="K40" s="48">
        <f t="shared" si="30"/>
        <v>0.25</v>
      </c>
      <c r="L40" s="11">
        <v>3</v>
      </c>
      <c r="M40" s="11">
        <v>1</v>
      </c>
      <c r="N40" s="11">
        <v>2</v>
      </c>
      <c r="O40" s="11">
        <v>3</v>
      </c>
      <c r="P40" s="11">
        <v>1</v>
      </c>
      <c r="Q40" s="11">
        <v>1</v>
      </c>
      <c r="R40" s="11">
        <v>2</v>
      </c>
      <c r="S40" s="11">
        <v>2</v>
      </c>
    </row>
    <row r="41" spans="1:19" ht="13.5" thickBot="1">
      <c r="A41" s="93"/>
      <c r="B41" s="21" t="s">
        <v>5</v>
      </c>
      <c r="C41" s="15">
        <f t="shared" si="22"/>
        <v>14</v>
      </c>
      <c r="D41" s="25">
        <f t="shared" si="23"/>
        <v>0.375</v>
      </c>
      <c r="E41" s="28">
        <f t="shared" si="24"/>
        <v>0.5</v>
      </c>
      <c r="F41" s="28">
        <f t="shared" si="25"/>
        <v>0.125</v>
      </c>
      <c r="G41" s="62">
        <f t="shared" si="26"/>
        <v>1.75</v>
      </c>
      <c r="H41" s="53">
        <f t="shared" si="27"/>
        <v>0</v>
      </c>
      <c r="I41" s="53">
        <f t="shared" si="28"/>
        <v>0.375</v>
      </c>
      <c r="J41" s="53">
        <f t="shared" si="29"/>
        <v>0.5</v>
      </c>
      <c r="K41" s="53">
        <f t="shared" si="30"/>
        <v>0.125</v>
      </c>
      <c r="L41" s="14">
        <v>3</v>
      </c>
      <c r="M41" s="14">
        <v>1</v>
      </c>
      <c r="N41" s="14">
        <v>2</v>
      </c>
      <c r="O41" s="14">
        <v>2</v>
      </c>
      <c r="P41" s="14">
        <v>2</v>
      </c>
      <c r="Q41" s="14">
        <v>1</v>
      </c>
      <c r="R41" s="14">
        <v>2</v>
      </c>
      <c r="S41" s="14">
        <v>1</v>
      </c>
    </row>
    <row r="42" spans="1:19" ht="13.5" thickBot="1">
      <c r="A42" s="93"/>
      <c r="B42" s="6"/>
      <c r="C42" s="6"/>
      <c r="D42" s="26"/>
      <c r="E42" s="29"/>
      <c r="F42" s="29"/>
      <c r="G42" s="59"/>
      <c r="H42" s="50"/>
      <c r="I42" s="50"/>
      <c r="J42" s="50"/>
      <c r="K42" s="50"/>
      <c r="L42" s="9"/>
      <c r="M42" s="9"/>
      <c r="N42" s="9"/>
      <c r="O42" s="9"/>
      <c r="P42" s="9"/>
      <c r="Q42" s="9"/>
      <c r="R42" s="9"/>
      <c r="S42" s="9"/>
    </row>
    <row r="43" spans="1:19" ht="13.5" thickBot="1">
      <c r="A43" s="93"/>
      <c r="B43" s="4" t="s">
        <v>6</v>
      </c>
      <c r="C43" s="4"/>
      <c r="D43" s="27"/>
      <c r="E43" s="29"/>
      <c r="F43" s="29"/>
      <c r="G43" s="63"/>
      <c r="H43" s="54"/>
      <c r="I43" s="54"/>
      <c r="J43" s="54"/>
      <c r="K43" s="54"/>
      <c r="L43" s="6"/>
      <c r="M43" s="6"/>
      <c r="N43" s="6"/>
      <c r="O43" s="6"/>
      <c r="P43" s="6"/>
      <c r="Q43" s="6"/>
      <c r="R43" s="6"/>
      <c r="S43" s="6"/>
    </row>
    <row r="44" spans="1:19" ht="13.5" thickBot="1">
      <c r="A44" s="93"/>
      <c r="B44" s="18" t="s">
        <v>19</v>
      </c>
      <c r="C44" s="15">
        <f>SUM(L44:AE44)</f>
        <v>19</v>
      </c>
      <c r="D44" s="25">
        <f>(COUNTIF($L44:$DI44,1)/COUNTA($L44:$DI44))</f>
        <v>0.25</v>
      </c>
      <c r="E44" s="28">
        <f>(COUNTIF($L44:$DI44,2)/COUNTA($L44:$DI44))</f>
        <v>0.125</v>
      </c>
      <c r="F44" s="28">
        <f>(COUNTIF($L44:$DI44,3)/COUNTA($L44:$DI44))</f>
        <v>0.625</v>
      </c>
      <c r="G44" s="56">
        <f t="shared" ref="G44:G47" si="31">AVERAGE(L44:AZ44)</f>
        <v>2.375</v>
      </c>
      <c r="H44" s="47">
        <f>(COUNTIF($L44:$AZ44,0)/COUNTA(($L44:$AZ44)))</f>
        <v>0</v>
      </c>
      <c r="I44" s="47">
        <f t="shared" ref="I44:I47" si="32">(COUNTIF($L44:$AZ44,1)/COUNTA(($L44:$AZ44)))</f>
        <v>0.25</v>
      </c>
      <c r="J44" s="47">
        <f t="shared" ref="J44:J47" si="33">(COUNTIF($L44:$AZ44,2)/COUNTA(($L44:$AZ44)))</f>
        <v>0.125</v>
      </c>
      <c r="K44" s="47">
        <f t="shared" ref="K44:K47" si="34">(COUNTIF($L44:$AZ44,3)/COUNTA(($L44:$AZ44)))</f>
        <v>0.625</v>
      </c>
      <c r="L44" s="10">
        <v>3</v>
      </c>
      <c r="M44" s="10">
        <v>3</v>
      </c>
      <c r="N44" s="10">
        <v>3</v>
      </c>
      <c r="O44" s="10">
        <v>1</v>
      </c>
      <c r="P44" s="10">
        <v>1</v>
      </c>
      <c r="Q44" s="10">
        <v>3</v>
      </c>
      <c r="R44" s="10">
        <v>2</v>
      </c>
      <c r="S44" s="10">
        <v>3</v>
      </c>
    </row>
    <row r="45" spans="1:19" ht="13.5" thickBot="1">
      <c r="A45" s="93"/>
      <c r="B45" s="20" t="s">
        <v>20</v>
      </c>
      <c r="C45" s="15">
        <f>SUM(L45:AE45)</f>
        <v>17</v>
      </c>
      <c r="D45" s="25">
        <f>(COUNTIF($L45:$DI45,1)/COUNTA($L45:$DI45))</f>
        <v>0</v>
      </c>
      <c r="E45" s="28">
        <f>(COUNTIF($L45:$DI45,2)/COUNTA($L45:$DI45))</f>
        <v>0.875</v>
      </c>
      <c r="F45" s="28">
        <f>(COUNTIF($L45:$DI45,3)/COUNTA($L45:$DI45))</f>
        <v>0.125</v>
      </c>
      <c r="G45" s="57">
        <f t="shared" si="31"/>
        <v>2.125</v>
      </c>
      <c r="H45" s="48">
        <f>(COUNTIF($L45:$AZ45,0)/COUNTA(($L45:$AZ45)))</f>
        <v>0</v>
      </c>
      <c r="I45" s="48">
        <f t="shared" si="32"/>
        <v>0</v>
      </c>
      <c r="J45" s="48">
        <f t="shared" si="33"/>
        <v>0.875</v>
      </c>
      <c r="K45" s="48">
        <f t="shared" si="34"/>
        <v>0.125</v>
      </c>
      <c r="L45" s="11">
        <v>2</v>
      </c>
      <c r="M45" s="11">
        <v>3</v>
      </c>
      <c r="N45" s="11">
        <v>2</v>
      </c>
      <c r="O45" s="11">
        <v>2</v>
      </c>
      <c r="P45" s="11">
        <v>2</v>
      </c>
      <c r="Q45" s="11">
        <v>2</v>
      </c>
      <c r="R45" s="11">
        <v>2</v>
      </c>
      <c r="S45" s="11">
        <v>2</v>
      </c>
    </row>
    <row r="46" spans="1:19" ht="13.5" thickBot="1">
      <c r="A46" s="93"/>
      <c r="B46" s="20" t="s">
        <v>21</v>
      </c>
      <c r="C46" s="15">
        <f>SUM(L46:AE46)</f>
        <v>19</v>
      </c>
      <c r="D46" s="25">
        <f>(COUNTIF($L46:$DI46,1)/COUNTA($L46:$DI46))</f>
        <v>0.125</v>
      </c>
      <c r="E46" s="28">
        <f>(COUNTIF($L46:$DI46,2)/COUNTA($L46:$DI46))</f>
        <v>0.375</v>
      </c>
      <c r="F46" s="28">
        <f>(COUNTIF($L46:$DI46,3)/COUNTA($L46:$DI46))</f>
        <v>0.5</v>
      </c>
      <c r="G46" s="57">
        <f t="shared" si="31"/>
        <v>2.375</v>
      </c>
      <c r="H46" s="48">
        <f>(COUNTIF($L46:$AZ46,0)/COUNTA(($L46:$AZ46)))</f>
        <v>0</v>
      </c>
      <c r="I46" s="48">
        <f t="shared" si="32"/>
        <v>0.125</v>
      </c>
      <c r="J46" s="48">
        <f t="shared" si="33"/>
        <v>0.375</v>
      </c>
      <c r="K46" s="48">
        <f t="shared" si="34"/>
        <v>0.5</v>
      </c>
      <c r="L46" s="11">
        <v>3</v>
      </c>
      <c r="M46" s="11">
        <v>3</v>
      </c>
      <c r="N46" s="11">
        <v>2</v>
      </c>
      <c r="O46" s="11">
        <v>2</v>
      </c>
      <c r="P46" s="11">
        <v>2</v>
      </c>
      <c r="Q46" s="11">
        <v>3</v>
      </c>
      <c r="R46" s="11">
        <v>3</v>
      </c>
      <c r="S46" s="11">
        <v>1</v>
      </c>
    </row>
    <row r="47" spans="1:19" ht="13.5" thickBot="1">
      <c r="A47" s="93"/>
      <c r="B47" s="21" t="s">
        <v>41</v>
      </c>
      <c r="C47" s="15">
        <f>SUM(L47:AE47)</f>
        <v>17</v>
      </c>
      <c r="D47" s="25">
        <f>(COUNTIF($L47:$DI47,1)/COUNTA($L47:$DI47))</f>
        <v>0</v>
      </c>
      <c r="E47" s="28">
        <f>(COUNTIF($L47:$DI47,2)/COUNTA($L47:$DI47))</f>
        <v>0.875</v>
      </c>
      <c r="F47" s="28">
        <f>(COUNTIF($L47:$DI47,3)/COUNTA($L47:$DI47))</f>
        <v>0.125</v>
      </c>
      <c r="G47" s="62">
        <f t="shared" si="31"/>
        <v>2.125</v>
      </c>
      <c r="H47" s="53">
        <f>(COUNTIF($L47:$AZ47,0)/COUNTA(($L47:$AZ47)))</f>
        <v>0</v>
      </c>
      <c r="I47" s="53">
        <f t="shared" si="32"/>
        <v>0</v>
      </c>
      <c r="J47" s="53">
        <f t="shared" si="33"/>
        <v>0.875</v>
      </c>
      <c r="K47" s="53">
        <f t="shared" si="34"/>
        <v>0.125</v>
      </c>
      <c r="L47" s="14">
        <v>3</v>
      </c>
      <c r="M47" s="14">
        <v>2</v>
      </c>
      <c r="N47" s="14">
        <v>2</v>
      </c>
      <c r="O47" s="14">
        <v>2</v>
      </c>
      <c r="P47" s="14">
        <v>2</v>
      </c>
      <c r="Q47" s="14">
        <v>2</v>
      </c>
      <c r="R47" s="14">
        <v>2</v>
      </c>
      <c r="S47" s="14">
        <v>2</v>
      </c>
    </row>
    <row r="48" spans="1:19" ht="13.5" thickBot="1">
      <c r="A48" s="93"/>
      <c r="B48" s="6"/>
      <c r="C48" s="6"/>
      <c r="D48" s="26"/>
      <c r="E48" s="29"/>
      <c r="F48" s="29"/>
      <c r="G48" s="59"/>
      <c r="H48" s="50"/>
      <c r="I48" s="50"/>
      <c r="J48" s="50"/>
      <c r="K48" s="50"/>
      <c r="L48" s="9"/>
      <c r="M48" s="9"/>
      <c r="N48" s="9"/>
      <c r="O48" s="9"/>
      <c r="P48" s="9"/>
      <c r="Q48" s="9"/>
      <c r="R48" s="9"/>
      <c r="S48" s="9"/>
    </row>
    <row r="49" spans="1:19" ht="13.5" thickBot="1">
      <c r="A49" s="93"/>
      <c r="B49" s="4" t="s">
        <v>44</v>
      </c>
      <c r="C49" s="4"/>
      <c r="D49" s="27"/>
      <c r="E49" s="29"/>
      <c r="F49" s="29"/>
      <c r="G49" s="63"/>
      <c r="H49" s="54"/>
      <c r="I49" s="54"/>
      <c r="J49" s="54"/>
      <c r="K49" s="54"/>
      <c r="L49" s="6"/>
      <c r="M49" s="6"/>
      <c r="N49" s="6"/>
      <c r="O49" s="6"/>
      <c r="P49" s="6"/>
      <c r="Q49" s="6"/>
      <c r="R49" s="6"/>
      <c r="S49" s="6"/>
    </row>
    <row r="50" spans="1:19" ht="13.5" thickBot="1">
      <c r="A50" s="93"/>
      <c r="B50" s="18" t="s">
        <v>23</v>
      </c>
      <c r="C50" s="15">
        <f>SUM(L50:AE50)</f>
        <v>19</v>
      </c>
      <c r="D50" s="25">
        <f>(COUNTIF($L50:$DI50,1)/COUNTA($L50:$DI50))</f>
        <v>0</v>
      </c>
      <c r="E50" s="28">
        <f>(COUNTIF($L50:$DI50,2)/COUNTA($L50:$DI50))</f>
        <v>0.625</v>
      </c>
      <c r="F50" s="28">
        <f>(COUNTIF($L50:$DI50,3)/COUNTA($L50:$DI50))</f>
        <v>0.375</v>
      </c>
      <c r="G50" s="56">
        <f t="shared" ref="G50:G53" si="35">AVERAGE(L50:AZ50)</f>
        <v>2.375</v>
      </c>
      <c r="H50" s="47">
        <f>(COUNTIF($L50:$AZ50,0)/COUNTA(($L50:$AZ50)))</f>
        <v>0</v>
      </c>
      <c r="I50" s="47">
        <f t="shared" ref="I50:I53" si="36">(COUNTIF($L50:$AZ50,1)/COUNTA(($L50:$AZ50)))</f>
        <v>0</v>
      </c>
      <c r="J50" s="47">
        <f t="shared" ref="J50:J53" si="37">(COUNTIF($L50:$AZ50,2)/COUNTA(($L50:$AZ50)))</f>
        <v>0.625</v>
      </c>
      <c r="K50" s="47">
        <f t="shared" ref="K50:K53" si="38">(COUNTIF($L50:$AZ50,3)/COUNTA(($L50:$AZ50)))</f>
        <v>0.375</v>
      </c>
      <c r="L50" s="10">
        <v>3</v>
      </c>
      <c r="M50" s="10">
        <v>3</v>
      </c>
      <c r="N50" s="10">
        <v>3</v>
      </c>
      <c r="O50" s="10">
        <v>2</v>
      </c>
      <c r="P50" s="10">
        <v>2</v>
      </c>
      <c r="Q50" s="10">
        <v>2</v>
      </c>
      <c r="R50" s="10">
        <v>2</v>
      </c>
      <c r="S50" s="10">
        <v>2</v>
      </c>
    </row>
    <row r="51" spans="1:19" ht="13.5" thickBot="1">
      <c r="A51" s="93"/>
      <c r="B51" s="20" t="s">
        <v>27</v>
      </c>
      <c r="C51" s="15">
        <f>SUM(L51:AE51)</f>
        <v>17</v>
      </c>
      <c r="D51" s="25">
        <f>(COUNTIF($L51:$DI51,1)/COUNTA($L51:$DI51))</f>
        <v>0.125</v>
      </c>
      <c r="E51" s="28">
        <f>(COUNTIF($L51:$DI51,2)/COUNTA($L51:$DI51))</f>
        <v>0.625</v>
      </c>
      <c r="F51" s="28">
        <f>(COUNTIF($L51:$DI51,3)/COUNTA($L51:$DI51))</f>
        <v>0.25</v>
      </c>
      <c r="G51" s="57">
        <f t="shared" si="35"/>
        <v>2.125</v>
      </c>
      <c r="H51" s="48">
        <f>(COUNTIF($L51:$AZ51,0)/COUNTA(($L51:$AZ51)))</f>
        <v>0</v>
      </c>
      <c r="I51" s="48">
        <f t="shared" si="36"/>
        <v>0.125</v>
      </c>
      <c r="J51" s="48">
        <f t="shared" si="37"/>
        <v>0.625</v>
      </c>
      <c r="K51" s="48">
        <f t="shared" si="38"/>
        <v>0.25</v>
      </c>
      <c r="L51" s="11">
        <v>3</v>
      </c>
      <c r="M51" s="11">
        <v>1</v>
      </c>
      <c r="N51" s="11">
        <v>3</v>
      </c>
      <c r="O51" s="11">
        <v>2</v>
      </c>
      <c r="P51" s="11">
        <v>2</v>
      </c>
      <c r="Q51" s="11">
        <v>2</v>
      </c>
      <c r="R51" s="11">
        <v>2</v>
      </c>
      <c r="S51" s="11">
        <v>2</v>
      </c>
    </row>
    <row r="52" spans="1:19" ht="13.5" thickBot="1">
      <c r="A52" s="93"/>
      <c r="B52" s="22" t="s">
        <v>54</v>
      </c>
      <c r="C52" s="15">
        <f>SUM(L52:AE52)</f>
        <v>11</v>
      </c>
      <c r="D52" s="25">
        <f>(COUNTIF($L52:$DI52,1)/COUNTA($L52:$DI52))</f>
        <v>0.625</v>
      </c>
      <c r="E52" s="28">
        <f>(COUNTIF($L52:$DI52,2)/COUNTA($L52:$DI52))</f>
        <v>0.375</v>
      </c>
      <c r="F52" s="28">
        <f>(COUNTIF($L52:$DI52,3)/COUNTA($L52:$DI52))</f>
        <v>0</v>
      </c>
      <c r="G52" s="57">
        <f t="shared" si="35"/>
        <v>1.375</v>
      </c>
      <c r="H52" s="48">
        <f>(COUNTIF($L52:$AZ52,0)/COUNTA(($L52:$AZ52)))</f>
        <v>0</v>
      </c>
      <c r="I52" s="48">
        <f t="shared" si="36"/>
        <v>0.625</v>
      </c>
      <c r="J52" s="48">
        <f t="shared" si="37"/>
        <v>0.375</v>
      </c>
      <c r="K52" s="48">
        <f t="shared" si="38"/>
        <v>0</v>
      </c>
      <c r="L52" s="11">
        <v>2</v>
      </c>
      <c r="M52" s="11">
        <v>2</v>
      </c>
      <c r="N52" s="11">
        <v>1</v>
      </c>
      <c r="O52" s="11">
        <v>2</v>
      </c>
      <c r="P52" s="11">
        <v>1</v>
      </c>
      <c r="Q52" s="11">
        <v>1</v>
      </c>
      <c r="R52" s="11">
        <v>1</v>
      </c>
      <c r="S52" s="11">
        <v>1</v>
      </c>
    </row>
    <row r="53" spans="1:19" ht="13.5" thickBot="1">
      <c r="A53" s="93"/>
      <c r="B53" s="21" t="s">
        <v>3</v>
      </c>
      <c r="C53" s="15">
        <f>SUM(L53:AE53)</f>
        <v>17</v>
      </c>
      <c r="D53" s="25">
        <f>(COUNTIF($L53:$DI53,1)/COUNTA($L53:$DI53))</f>
        <v>0.125</v>
      </c>
      <c r="E53" s="28">
        <f>(COUNTIF($L53:$DI53,2)/COUNTA($L53:$DI53))</f>
        <v>0.625</v>
      </c>
      <c r="F53" s="28">
        <f>(COUNTIF($L53:$DI53,3)/COUNTA($L53:$DI53))</f>
        <v>0.25</v>
      </c>
      <c r="G53" s="62">
        <f t="shared" si="35"/>
        <v>2.125</v>
      </c>
      <c r="H53" s="53">
        <f>(COUNTIF($L53:$AZ53,0)/COUNTA(($L53:$AZ53)))</f>
        <v>0</v>
      </c>
      <c r="I53" s="53">
        <f t="shared" si="36"/>
        <v>0.125</v>
      </c>
      <c r="J53" s="53">
        <f t="shared" si="37"/>
        <v>0.625</v>
      </c>
      <c r="K53" s="53">
        <f t="shared" si="38"/>
        <v>0.25</v>
      </c>
      <c r="L53" s="14">
        <v>3</v>
      </c>
      <c r="M53" s="14">
        <v>1</v>
      </c>
      <c r="N53" s="14">
        <v>3</v>
      </c>
      <c r="O53" s="14">
        <v>2</v>
      </c>
      <c r="P53" s="14">
        <v>2</v>
      </c>
      <c r="Q53" s="14">
        <v>2</v>
      </c>
      <c r="R53" s="14">
        <v>2</v>
      </c>
      <c r="S53" s="14">
        <v>2</v>
      </c>
    </row>
    <row r="54" spans="1:19" ht="13.5" thickBot="1">
      <c r="A54" s="93"/>
      <c r="B54" s="6"/>
      <c r="C54" s="6"/>
      <c r="D54" s="26"/>
      <c r="E54" s="29"/>
      <c r="F54" s="29"/>
      <c r="G54" s="59"/>
      <c r="H54" s="50"/>
      <c r="I54" s="50"/>
      <c r="J54" s="50"/>
      <c r="K54" s="50"/>
      <c r="L54" s="9"/>
      <c r="M54" s="9"/>
      <c r="N54" s="9"/>
      <c r="O54" s="9"/>
      <c r="P54" s="9"/>
      <c r="Q54" s="9"/>
      <c r="R54" s="9"/>
      <c r="S54" s="9"/>
    </row>
    <row r="55" spans="1:19" ht="13.5" thickBot="1">
      <c r="A55" s="93"/>
      <c r="B55" s="4" t="s">
        <v>42</v>
      </c>
      <c r="C55" s="4"/>
      <c r="D55" s="27"/>
      <c r="E55" s="29"/>
      <c r="F55" s="29"/>
      <c r="G55" s="63"/>
      <c r="H55" s="54"/>
      <c r="I55" s="54"/>
      <c r="J55" s="54"/>
      <c r="K55" s="54"/>
      <c r="L55" s="6"/>
      <c r="M55" s="6"/>
      <c r="N55" s="6"/>
      <c r="O55" s="6"/>
      <c r="P55" s="6"/>
      <c r="Q55" s="6"/>
      <c r="R55" s="6"/>
      <c r="S55" s="6"/>
    </row>
    <row r="56" spans="1:19" ht="13.5" thickBot="1">
      <c r="A56" s="93"/>
      <c r="B56" s="18" t="s">
        <v>32</v>
      </c>
      <c r="C56" s="15">
        <f>SUM(L56:AE56)</f>
        <v>15</v>
      </c>
      <c r="D56" s="25">
        <f>(COUNTIF($L56:$DI56,1)/COUNTA($L56:$DI56))</f>
        <v>0.375</v>
      </c>
      <c r="E56" s="28">
        <f>(COUNTIF($L56:$DI56,2)/COUNTA($L56:$DI56))</f>
        <v>0.375</v>
      </c>
      <c r="F56" s="28">
        <f>(COUNTIF($L56:$DI56,3)/COUNTA($L56:$DI56))</f>
        <v>0.25</v>
      </c>
      <c r="G56" s="56">
        <f t="shared" ref="G56:G58" si="39">AVERAGE(L56:AZ56)</f>
        <v>1.875</v>
      </c>
      <c r="H56" s="47">
        <f>(COUNTIF($L56:$AZ56,0)/COUNTA(($L56:$AZ56)))</f>
        <v>0</v>
      </c>
      <c r="I56" s="47">
        <f t="shared" ref="I56:I58" si="40">(COUNTIF($L56:$AZ56,1)/COUNTA(($L56:$AZ56)))</f>
        <v>0.375</v>
      </c>
      <c r="J56" s="47">
        <f t="shared" ref="J56:J58" si="41">(COUNTIF($L56:$AZ56,2)/COUNTA(($L56:$AZ56)))</f>
        <v>0.375</v>
      </c>
      <c r="K56" s="47">
        <f t="shared" ref="K56:K58" si="42">(COUNTIF($L56:$AZ56,3)/COUNTA(($L56:$AZ56)))</f>
        <v>0.25</v>
      </c>
      <c r="L56" s="10">
        <v>3</v>
      </c>
      <c r="M56" s="10">
        <v>1</v>
      </c>
      <c r="N56" s="10">
        <v>2</v>
      </c>
      <c r="O56" s="10">
        <v>2</v>
      </c>
      <c r="P56" s="10">
        <v>2</v>
      </c>
      <c r="Q56" s="10">
        <v>1</v>
      </c>
      <c r="R56" s="10">
        <v>3</v>
      </c>
      <c r="S56" s="10">
        <v>1</v>
      </c>
    </row>
    <row r="57" spans="1:19" ht="13.5" thickBot="1">
      <c r="A57" s="93"/>
      <c r="B57" s="20" t="s">
        <v>29</v>
      </c>
      <c r="C57" s="15">
        <f>SUM(L57:AE57)</f>
        <v>16</v>
      </c>
      <c r="D57" s="25">
        <f>(COUNTIF($L57:$DI57,1)/COUNTA($L57:$DI57))</f>
        <v>0.125</v>
      </c>
      <c r="E57" s="28">
        <f>(COUNTIF($L57:$DI57,2)/COUNTA($L57:$DI57))</f>
        <v>0.75</v>
      </c>
      <c r="F57" s="28">
        <f>(COUNTIF($L57:$DI57,3)/COUNTA($L57:$DI57))</f>
        <v>0.125</v>
      </c>
      <c r="G57" s="57">
        <f t="shared" si="39"/>
        <v>2</v>
      </c>
      <c r="H57" s="48">
        <f>(COUNTIF($L57:$AZ57,0)/COUNTA(($L57:$AZ57)))</f>
        <v>0</v>
      </c>
      <c r="I57" s="48">
        <f t="shared" si="40"/>
        <v>0.125</v>
      </c>
      <c r="J57" s="48">
        <f t="shared" si="41"/>
        <v>0.75</v>
      </c>
      <c r="K57" s="48">
        <f t="shared" si="42"/>
        <v>0.125</v>
      </c>
      <c r="L57" s="11">
        <v>3</v>
      </c>
      <c r="M57" s="11">
        <v>1</v>
      </c>
      <c r="N57" s="11">
        <v>2</v>
      </c>
      <c r="O57" s="11">
        <v>2</v>
      </c>
      <c r="P57" s="11">
        <v>2</v>
      </c>
      <c r="Q57" s="11">
        <v>2</v>
      </c>
      <c r="R57" s="11">
        <v>2</v>
      </c>
      <c r="S57" s="11">
        <v>2</v>
      </c>
    </row>
    <row r="58" spans="1:19" ht="13.5" thickBot="1">
      <c r="A58" s="93"/>
      <c r="B58" s="21" t="s">
        <v>16</v>
      </c>
      <c r="C58" s="15">
        <f>SUM(L58:AE58)</f>
        <v>14</v>
      </c>
      <c r="D58" s="25">
        <f>(COUNTIF($L58:$DI58,1)/COUNTA($L58:$DI58))</f>
        <v>0.5</v>
      </c>
      <c r="E58" s="28">
        <f>(COUNTIF($L58:$DI58,2)/COUNTA($L58:$DI58))</f>
        <v>0.25</v>
      </c>
      <c r="F58" s="28">
        <f>(COUNTIF($L58:$DI58,3)/COUNTA($L58:$DI58))</f>
        <v>0.25</v>
      </c>
      <c r="G58" s="62">
        <f t="shared" si="39"/>
        <v>1.75</v>
      </c>
      <c r="H58" s="53">
        <f>(COUNTIF($L58:$AZ58,0)/COUNTA(($L58:$AZ58)))</f>
        <v>0</v>
      </c>
      <c r="I58" s="53">
        <f t="shared" si="40"/>
        <v>0.5</v>
      </c>
      <c r="J58" s="53">
        <f t="shared" si="41"/>
        <v>0.25</v>
      </c>
      <c r="K58" s="53">
        <f t="shared" si="42"/>
        <v>0.25</v>
      </c>
      <c r="L58" s="14">
        <v>3</v>
      </c>
      <c r="M58" s="14">
        <v>1</v>
      </c>
      <c r="N58" s="14">
        <v>2</v>
      </c>
      <c r="O58" s="14">
        <v>2</v>
      </c>
      <c r="P58" s="14">
        <v>1</v>
      </c>
      <c r="Q58" s="14">
        <v>1</v>
      </c>
      <c r="R58" s="14">
        <v>3</v>
      </c>
      <c r="S58" s="14">
        <v>1</v>
      </c>
    </row>
    <row r="59" spans="1:19" ht="13.5" thickBot="1">
      <c r="A59" s="93"/>
      <c r="B59" s="6"/>
      <c r="C59" s="6"/>
      <c r="D59" s="26"/>
      <c r="E59" s="29"/>
      <c r="F59" s="29"/>
      <c r="G59" s="59"/>
      <c r="H59" s="50"/>
      <c r="I59" s="50"/>
      <c r="J59" s="50"/>
      <c r="K59" s="50"/>
      <c r="L59" s="9"/>
      <c r="M59" s="9"/>
      <c r="N59" s="9"/>
      <c r="O59" s="9"/>
      <c r="P59" s="9"/>
      <c r="Q59" s="9"/>
      <c r="R59" s="9"/>
      <c r="S59" s="9"/>
    </row>
    <row r="60" spans="1:19" ht="13.5" thickBot="1">
      <c r="A60" s="93"/>
      <c r="B60" s="4" t="s">
        <v>7</v>
      </c>
      <c r="C60" s="4"/>
      <c r="D60" s="27"/>
      <c r="E60" s="29"/>
      <c r="F60" s="29"/>
      <c r="G60" s="60"/>
      <c r="H60" s="51"/>
      <c r="I60" s="51"/>
      <c r="J60" s="51"/>
      <c r="K60" s="51"/>
      <c r="L60" s="7"/>
      <c r="M60" s="7"/>
      <c r="N60" s="7"/>
      <c r="O60" s="7"/>
      <c r="P60" s="7"/>
      <c r="Q60" s="7"/>
      <c r="R60" s="7"/>
      <c r="S60" s="7"/>
    </row>
    <row r="61" spans="1:19" ht="13.5" thickBot="1">
      <c r="A61" s="93"/>
      <c r="B61" s="18" t="s">
        <v>4</v>
      </c>
      <c r="C61" s="15">
        <f>SUM(L61:AE61)</f>
        <v>16</v>
      </c>
      <c r="D61" s="25">
        <f>(COUNTIF($L61:$DI61,1)/COUNTA($L61:$DI61))</f>
        <v>0.125</v>
      </c>
      <c r="E61" s="28">
        <f>(COUNTIF($L61:$DI61,2)/COUNTA($L61:$DI61))</f>
        <v>0.75</v>
      </c>
      <c r="F61" s="28">
        <f>(COUNTIF($L61:$DI61,3)/COUNTA($L61:$DI61))</f>
        <v>0.125</v>
      </c>
      <c r="G61" s="56">
        <f t="shared" ref="G61:G63" si="43">AVERAGE(L61:AZ61)</f>
        <v>2</v>
      </c>
      <c r="H61" s="47">
        <f>(COUNTIF($L61:$AZ61,0)/COUNTA(($L61:$AZ61)))</f>
        <v>0</v>
      </c>
      <c r="I61" s="47">
        <f t="shared" ref="I61:I63" si="44">(COUNTIF($L61:$AZ61,1)/COUNTA(($L61:$AZ61)))</f>
        <v>0.125</v>
      </c>
      <c r="J61" s="47">
        <f t="shared" ref="J61:J63" si="45">(COUNTIF($L61:$AZ61,2)/COUNTA(($L61:$AZ61)))</f>
        <v>0.75</v>
      </c>
      <c r="K61" s="47">
        <f t="shared" ref="K61:K63" si="46">(COUNTIF($L61:$AZ61,3)/COUNTA(($L61:$AZ61)))</f>
        <v>0.125</v>
      </c>
      <c r="L61" s="10">
        <v>2</v>
      </c>
      <c r="M61" s="10">
        <v>3</v>
      </c>
      <c r="N61" s="10">
        <v>2</v>
      </c>
      <c r="O61" s="10">
        <v>2</v>
      </c>
      <c r="P61" s="10">
        <v>2</v>
      </c>
      <c r="Q61" s="10">
        <v>1</v>
      </c>
      <c r="R61" s="10">
        <v>2</v>
      </c>
      <c r="S61" s="10">
        <v>2</v>
      </c>
    </row>
    <row r="62" spans="1:19" ht="13.5" thickBot="1">
      <c r="A62" s="93"/>
      <c r="B62" s="20" t="s">
        <v>9</v>
      </c>
      <c r="C62" s="15">
        <f>SUM(L62:AE62)</f>
        <v>17</v>
      </c>
      <c r="D62" s="25">
        <f>(COUNTIF($L62:$DI62,1)/COUNTA($L62:$DI62))</f>
        <v>0.25</v>
      </c>
      <c r="E62" s="28">
        <f>(COUNTIF($L62:$DI62,2)/COUNTA($L62:$DI62))</f>
        <v>0.375</v>
      </c>
      <c r="F62" s="28">
        <f>(COUNTIF($L62:$DI62,3)/COUNTA($L62:$DI62))</f>
        <v>0.375</v>
      </c>
      <c r="G62" s="57">
        <f t="shared" si="43"/>
        <v>2.125</v>
      </c>
      <c r="H62" s="48">
        <f>(COUNTIF($L62:$AZ62,0)/COUNTA(($L62:$AZ62)))</f>
        <v>0</v>
      </c>
      <c r="I62" s="48">
        <f t="shared" si="44"/>
        <v>0.25</v>
      </c>
      <c r="J62" s="48">
        <f t="shared" si="45"/>
        <v>0.375</v>
      </c>
      <c r="K62" s="48">
        <f t="shared" si="46"/>
        <v>0.375</v>
      </c>
      <c r="L62" s="11">
        <v>3</v>
      </c>
      <c r="M62" s="11">
        <v>1</v>
      </c>
      <c r="N62" s="11">
        <v>3</v>
      </c>
      <c r="O62" s="11">
        <v>2</v>
      </c>
      <c r="P62" s="11">
        <v>3</v>
      </c>
      <c r="Q62" s="11">
        <v>1</v>
      </c>
      <c r="R62" s="11">
        <v>2</v>
      </c>
      <c r="S62" s="11">
        <v>2</v>
      </c>
    </row>
    <row r="63" spans="1:19" ht="13.5" thickBot="1">
      <c r="A63" s="94"/>
      <c r="B63" s="21" t="s">
        <v>8</v>
      </c>
      <c r="C63" s="15">
        <f>SUM(L63:AE63)</f>
        <v>16</v>
      </c>
      <c r="D63" s="25">
        <f>(COUNTIF($L63:$DI63,1)/COUNTA($L63:$DI63))</f>
        <v>0.25</v>
      </c>
      <c r="E63" s="28">
        <f>(COUNTIF($L63:$DI63,2)/COUNTA($L63:$DI63))</f>
        <v>0.5</v>
      </c>
      <c r="F63" s="28">
        <f>(COUNTIF($L63:$DI63,3)/COUNTA($L63:$DI63))</f>
        <v>0.25</v>
      </c>
      <c r="G63" s="62">
        <f t="shared" si="43"/>
        <v>2</v>
      </c>
      <c r="H63" s="53">
        <f>(COUNTIF($L63:$AZ63,0)/COUNTA(($L63:$AZ63)))</f>
        <v>0</v>
      </c>
      <c r="I63" s="53">
        <f t="shared" si="44"/>
        <v>0.25</v>
      </c>
      <c r="J63" s="53">
        <f t="shared" si="45"/>
        <v>0.5</v>
      </c>
      <c r="K63" s="53">
        <f t="shared" si="46"/>
        <v>0.25</v>
      </c>
      <c r="L63" s="14">
        <v>2</v>
      </c>
      <c r="M63" s="14">
        <v>1</v>
      </c>
      <c r="N63" s="14">
        <v>2</v>
      </c>
      <c r="O63" s="14">
        <v>2</v>
      </c>
      <c r="P63" s="14">
        <v>2</v>
      </c>
      <c r="Q63" s="14">
        <v>1</v>
      </c>
      <c r="R63" s="14">
        <v>3</v>
      </c>
      <c r="S63" s="14">
        <v>3</v>
      </c>
    </row>
    <row r="64" spans="1:19" ht="13.5" thickBot="1">
      <c r="A64" s="1"/>
      <c r="B64" s="1"/>
      <c r="C64" s="1"/>
      <c r="D64" s="1"/>
      <c r="E64" s="30"/>
      <c r="F64" s="30"/>
      <c r="G64" s="37"/>
      <c r="H64" s="37"/>
      <c r="I64" s="37"/>
      <c r="J64" s="37"/>
      <c r="K64" s="37"/>
      <c r="L64" s="8"/>
      <c r="M64" s="8"/>
      <c r="N64" s="8"/>
      <c r="O64" s="8"/>
      <c r="P64" s="8"/>
      <c r="Q64" s="8"/>
      <c r="R64" s="8"/>
      <c r="S64" s="8"/>
    </row>
    <row r="65" spans="1:19" ht="13.5" thickBot="1">
      <c r="A65" s="1"/>
      <c r="B65" s="1"/>
      <c r="C65" s="1"/>
      <c r="D65" s="1"/>
      <c r="E65" s="30"/>
      <c r="F65" s="30"/>
      <c r="G65" s="41"/>
      <c r="H65" s="41"/>
      <c r="I65" s="41"/>
      <c r="J65" s="41"/>
      <c r="K65" s="41"/>
      <c r="L65" s="2"/>
      <c r="M65" s="2"/>
      <c r="N65" s="1"/>
      <c r="O65" s="1"/>
      <c r="P65" s="1"/>
    </row>
    <row r="66" spans="1:19" ht="13.5" thickBot="1">
      <c r="A66" s="1"/>
      <c r="B66" s="34" t="s">
        <v>73</v>
      </c>
      <c r="C66" s="35">
        <f>SUM(L66:AE66)</f>
        <v>716</v>
      </c>
      <c r="D66" s="35"/>
      <c r="E66" s="36"/>
      <c r="F66" s="36"/>
      <c r="G66" s="37"/>
      <c r="H66" s="37"/>
      <c r="I66" s="37"/>
      <c r="J66" s="37"/>
      <c r="K66" s="37"/>
      <c r="L66" s="37">
        <f t="shared" ref="L66:Q66" si="47">SUM(L4:L63)</f>
        <v>117</v>
      </c>
      <c r="M66" s="37">
        <f t="shared" si="47"/>
        <v>52</v>
      </c>
      <c r="N66" s="37">
        <f t="shared" si="47"/>
        <v>103</v>
      </c>
      <c r="O66" s="37">
        <f t="shared" si="47"/>
        <v>89</v>
      </c>
      <c r="P66" s="37">
        <f t="shared" si="47"/>
        <v>79</v>
      </c>
      <c r="Q66" s="37">
        <f t="shared" si="47"/>
        <v>96</v>
      </c>
      <c r="R66" s="37">
        <f>SUM(R4:R63)</f>
        <v>95</v>
      </c>
      <c r="S66" s="37">
        <f>SUM(S4:S63)</f>
        <v>85</v>
      </c>
    </row>
    <row r="67" spans="1:19">
      <c r="A67" s="1"/>
      <c r="B67" s="38" t="s">
        <v>106</v>
      </c>
      <c r="C67" s="39"/>
      <c r="D67" s="39"/>
      <c r="E67" s="40"/>
      <c r="F67" s="40"/>
      <c r="G67" s="41"/>
      <c r="H67" s="41"/>
      <c r="I67" s="41"/>
      <c r="J67" s="41"/>
      <c r="K67" s="41"/>
      <c r="L67" s="42">
        <f t="shared" ref="L67:S67" si="48">(COUNTIF(L$4:L$63,0)/COUNTA(L$4:L$63))</f>
        <v>0</v>
      </c>
      <c r="M67" s="42">
        <f t="shared" si="48"/>
        <v>0.13043478260869565</v>
      </c>
      <c r="N67" s="42">
        <f t="shared" si="48"/>
        <v>2.1739130434782608E-2</v>
      </c>
      <c r="O67" s="42">
        <f t="shared" si="48"/>
        <v>2.1739130434782608E-2</v>
      </c>
      <c r="P67" s="42">
        <f t="shared" si="48"/>
        <v>6.5217391304347824E-2</v>
      </c>
      <c r="Q67" s="42">
        <f t="shared" si="48"/>
        <v>2.1739130434782608E-2</v>
      </c>
      <c r="R67" s="42">
        <f t="shared" si="48"/>
        <v>4.3478260869565216E-2</v>
      </c>
      <c r="S67" s="42">
        <f t="shared" si="48"/>
        <v>2.1739130434782608E-2</v>
      </c>
    </row>
    <row r="68" spans="1:19">
      <c r="A68" s="1"/>
      <c r="B68" s="38" t="s">
        <v>85</v>
      </c>
      <c r="C68" s="38"/>
      <c r="D68" s="38"/>
      <c r="E68" s="43"/>
      <c r="F68" s="43"/>
      <c r="G68" s="42"/>
      <c r="H68" s="42"/>
      <c r="I68" s="42"/>
      <c r="J68" s="42"/>
      <c r="K68" s="42"/>
      <c r="L68" s="42">
        <f t="shared" ref="L68:S68" si="49">(COUNTIF(L$4:L$63,1)/COUNTA(L$4:L$63))</f>
        <v>6.5217391304347824E-2</v>
      </c>
      <c r="M68" s="42">
        <f t="shared" si="49"/>
        <v>0.71739130434782605</v>
      </c>
      <c r="N68" s="42">
        <f t="shared" si="49"/>
        <v>6.5217391304347824E-2</v>
      </c>
      <c r="O68" s="42">
        <f t="shared" si="49"/>
        <v>0.17391304347826086</v>
      </c>
      <c r="P68" s="42">
        <f t="shared" si="49"/>
        <v>0.19565217391304349</v>
      </c>
      <c r="Q68" s="42">
        <f t="shared" si="49"/>
        <v>0.21739130434782608</v>
      </c>
      <c r="R68" s="42">
        <f t="shared" si="49"/>
        <v>8.6956521739130432E-2</v>
      </c>
      <c r="S68" s="42">
        <f t="shared" si="49"/>
        <v>0.28260869565217389</v>
      </c>
    </row>
    <row r="69" spans="1:19">
      <c r="A69" s="1"/>
      <c r="B69" s="38" t="s">
        <v>86</v>
      </c>
      <c r="C69" s="38"/>
      <c r="D69" s="38"/>
      <c r="E69" s="43"/>
      <c r="F69" s="43"/>
      <c r="G69" s="42"/>
      <c r="H69" s="42"/>
      <c r="I69" s="42"/>
      <c r="J69" s="42"/>
      <c r="K69" s="42"/>
      <c r="L69" s="42">
        <f t="shared" ref="L69:S69" si="50">(COUNTIF(L$4:L$63,2)/COUNTA(L$4:L$63))</f>
        <v>0.32608695652173914</v>
      </c>
      <c r="M69" s="42">
        <f t="shared" si="50"/>
        <v>4.3478260869565216E-2</v>
      </c>
      <c r="N69" s="42">
        <f t="shared" si="50"/>
        <v>0.56521739130434778</v>
      </c>
      <c r="O69" s="42">
        <f t="shared" si="50"/>
        <v>0.65217391304347827</v>
      </c>
      <c r="P69" s="42">
        <f t="shared" si="50"/>
        <v>0.69565217391304346</v>
      </c>
      <c r="Q69" s="42">
        <f t="shared" si="50"/>
        <v>0.41304347826086957</v>
      </c>
      <c r="R69" s="42">
        <f t="shared" si="50"/>
        <v>0.63043478260869568</v>
      </c>
      <c r="S69" s="42">
        <f t="shared" si="50"/>
        <v>0.52173913043478259</v>
      </c>
    </row>
    <row r="70" spans="1:19">
      <c r="A70" s="1"/>
      <c r="B70" s="38" t="s">
        <v>87</v>
      </c>
      <c r="C70" s="38"/>
      <c r="D70" s="38"/>
      <c r="E70" s="43"/>
      <c r="F70" s="43"/>
      <c r="G70" s="42"/>
      <c r="H70" s="42"/>
      <c r="I70" s="42"/>
      <c r="J70" s="42"/>
      <c r="K70" s="42"/>
      <c r="L70" s="42">
        <f t="shared" ref="L70:S70" si="51">(COUNTIF(L$4:L$63,3)/COUNTA(L$4:L$63))</f>
        <v>0.60869565217391308</v>
      </c>
      <c r="M70" s="42">
        <f t="shared" si="51"/>
        <v>0.10869565217391304</v>
      </c>
      <c r="N70" s="42">
        <f t="shared" si="51"/>
        <v>0.34782608695652173</v>
      </c>
      <c r="O70" s="42">
        <f t="shared" si="51"/>
        <v>0.15217391304347827</v>
      </c>
      <c r="P70" s="42">
        <f t="shared" si="51"/>
        <v>4.3478260869565216E-2</v>
      </c>
      <c r="Q70" s="42">
        <f t="shared" si="51"/>
        <v>0.34782608695652173</v>
      </c>
      <c r="R70" s="42">
        <f t="shared" si="51"/>
        <v>0.2391304347826087</v>
      </c>
      <c r="S70" s="42">
        <f t="shared" si="51"/>
        <v>0.17391304347826086</v>
      </c>
    </row>
    <row r="71" spans="1:19" ht="13.5" thickBot="1">
      <c r="G71" s="45"/>
      <c r="H71" s="45"/>
      <c r="I71" s="45"/>
      <c r="J71" s="45"/>
      <c r="K71" s="45"/>
      <c r="L71" s="23"/>
      <c r="M71" s="23"/>
    </row>
    <row r="72" spans="1:19">
      <c r="B72" s="64" t="s">
        <v>88</v>
      </c>
      <c r="C72" s="65"/>
      <c r="D72" s="65"/>
      <c r="E72" s="66"/>
      <c r="F72" s="66"/>
      <c r="G72" s="67"/>
    </row>
    <row r="73" spans="1:19">
      <c r="B73" s="68"/>
      <c r="C73" s="69"/>
      <c r="D73" s="69"/>
      <c r="E73" s="70"/>
      <c r="F73" s="70"/>
      <c r="G73" s="71"/>
    </row>
    <row r="74" spans="1:19">
      <c r="B74" s="72" t="s">
        <v>65</v>
      </c>
      <c r="C74" s="73"/>
      <c r="D74" s="73"/>
      <c r="E74" s="70"/>
      <c r="F74" s="70"/>
      <c r="G74" s="71"/>
    </row>
    <row r="75" spans="1:19">
      <c r="B75" s="74" t="s">
        <v>97</v>
      </c>
      <c r="C75" s="73"/>
      <c r="D75" s="73"/>
      <c r="E75" s="70"/>
      <c r="F75" s="70"/>
      <c r="G75" s="75">
        <v>0</v>
      </c>
      <c r="H75" s="44"/>
      <c r="I75" s="44"/>
      <c r="J75" s="44"/>
      <c r="K75" s="44"/>
    </row>
    <row r="76" spans="1:19">
      <c r="B76" s="76" t="s">
        <v>62</v>
      </c>
      <c r="C76" s="77"/>
      <c r="D76" s="77"/>
      <c r="E76" s="78"/>
      <c r="F76" s="78"/>
      <c r="G76" s="75">
        <v>1</v>
      </c>
      <c r="H76" s="44"/>
      <c r="I76" s="44"/>
      <c r="J76" s="44"/>
      <c r="K76" s="44"/>
      <c r="M76" s="3"/>
    </row>
    <row r="77" spans="1:19">
      <c r="B77" s="76" t="s">
        <v>63</v>
      </c>
      <c r="C77" s="77"/>
      <c r="D77" s="77"/>
      <c r="E77" s="78"/>
      <c r="F77" s="78"/>
      <c r="G77" s="75">
        <v>2</v>
      </c>
      <c r="H77" s="44"/>
      <c r="I77" s="44"/>
      <c r="J77" s="44"/>
      <c r="K77" s="44"/>
      <c r="M77" s="3"/>
    </row>
    <row r="78" spans="1:19">
      <c r="B78" s="76" t="s">
        <v>64</v>
      </c>
      <c r="C78" s="77"/>
      <c r="D78" s="77"/>
      <c r="E78" s="78"/>
      <c r="F78" s="78"/>
      <c r="G78" s="75">
        <v>3</v>
      </c>
      <c r="H78" s="44"/>
      <c r="I78" s="44"/>
      <c r="J78" s="44"/>
      <c r="K78" s="44"/>
      <c r="M78" s="3"/>
    </row>
    <row r="79" spans="1:19">
      <c r="B79" s="76"/>
      <c r="C79" s="77"/>
      <c r="D79" s="77"/>
      <c r="E79" s="78"/>
      <c r="F79" s="78"/>
      <c r="G79" s="75"/>
      <c r="H79" s="44"/>
      <c r="I79" s="44"/>
      <c r="J79" s="44"/>
      <c r="K79" s="44"/>
      <c r="M79" s="3"/>
    </row>
    <row r="80" spans="1:19">
      <c r="B80" s="72" t="s">
        <v>67</v>
      </c>
      <c r="C80" s="73"/>
      <c r="D80" s="73"/>
      <c r="E80" s="70"/>
      <c r="F80" s="70"/>
      <c r="G80" s="75"/>
      <c r="H80" s="44"/>
      <c r="I80" s="44"/>
      <c r="J80" s="44"/>
      <c r="K80" s="44"/>
      <c r="M80" s="3"/>
    </row>
    <row r="81" spans="2:13">
      <c r="B81" s="74" t="s">
        <v>98</v>
      </c>
      <c r="C81" s="73"/>
      <c r="D81" s="73"/>
      <c r="E81" s="70"/>
      <c r="F81" s="70"/>
      <c r="G81" s="75">
        <v>0</v>
      </c>
      <c r="H81" s="44"/>
      <c r="I81" s="44"/>
      <c r="J81" s="44"/>
      <c r="K81" s="44"/>
      <c r="M81" s="3"/>
    </row>
    <row r="82" spans="2:13">
      <c r="B82" s="76" t="s">
        <v>66</v>
      </c>
      <c r="C82" s="77"/>
      <c r="D82" s="77"/>
      <c r="E82" s="78"/>
      <c r="F82" s="78"/>
      <c r="G82" s="75">
        <v>1</v>
      </c>
      <c r="H82" s="44"/>
      <c r="I82" s="44"/>
      <c r="J82" s="44"/>
      <c r="K82" s="44"/>
      <c r="M82" s="3"/>
    </row>
    <row r="83" spans="2:13">
      <c r="B83" s="76" t="s">
        <v>68</v>
      </c>
      <c r="C83" s="77"/>
      <c r="D83" s="77"/>
      <c r="E83" s="78"/>
      <c r="F83" s="78"/>
      <c r="G83" s="75">
        <v>2</v>
      </c>
      <c r="H83" s="44"/>
      <c r="I83" s="44"/>
      <c r="J83" s="44"/>
      <c r="K83" s="44"/>
      <c r="M83" s="3"/>
    </row>
    <row r="84" spans="2:13">
      <c r="B84" s="76" t="s">
        <v>69</v>
      </c>
      <c r="C84" s="77"/>
      <c r="D84" s="77"/>
      <c r="E84" s="78"/>
      <c r="F84" s="78"/>
      <c r="G84" s="75">
        <v>3</v>
      </c>
      <c r="H84" s="44"/>
      <c r="I84" s="44"/>
      <c r="J84" s="44"/>
      <c r="K84" s="44"/>
      <c r="M84" s="3"/>
    </row>
    <row r="85" spans="2:13">
      <c r="B85" s="76"/>
      <c r="C85" s="77"/>
      <c r="D85" s="77"/>
      <c r="E85" s="78"/>
      <c r="F85" s="78"/>
      <c r="G85" s="75"/>
      <c r="H85" s="44"/>
      <c r="I85" s="44"/>
      <c r="J85" s="44"/>
      <c r="K85" s="44"/>
      <c r="M85" s="3"/>
    </row>
    <row r="86" spans="2:13">
      <c r="B86" s="72" t="s">
        <v>70</v>
      </c>
      <c r="C86" s="73"/>
      <c r="D86" s="73"/>
      <c r="E86" s="70"/>
      <c r="F86" s="70"/>
      <c r="G86" s="75"/>
      <c r="H86" s="44"/>
      <c r="I86" s="44"/>
      <c r="J86" s="44"/>
      <c r="K86" s="44"/>
      <c r="M86" s="3"/>
    </row>
    <row r="87" spans="2:13">
      <c r="B87" s="74">
        <v>0</v>
      </c>
      <c r="C87" s="73"/>
      <c r="D87" s="73"/>
      <c r="E87" s="70"/>
      <c r="F87" s="70"/>
      <c r="G87" s="75">
        <v>0</v>
      </c>
      <c r="H87" s="44"/>
      <c r="I87" s="44"/>
      <c r="J87" s="44"/>
      <c r="K87" s="44"/>
      <c r="M87" s="3"/>
    </row>
    <row r="88" spans="2:13">
      <c r="B88" s="76" t="s">
        <v>57</v>
      </c>
      <c r="C88" s="77"/>
      <c r="D88" s="77"/>
      <c r="E88" s="78"/>
      <c r="F88" s="78"/>
      <c r="G88" s="75">
        <v>1</v>
      </c>
      <c r="H88" s="44"/>
      <c r="I88" s="44"/>
      <c r="J88" s="44"/>
      <c r="K88" s="44"/>
      <c r="M88" s="3"/>
    </row>
    <row r="89" spans="2:13">
      <c r="B89" s="76" t="s">
        <v>12</v>
      </c>
      <c r="C89" s="77"/>
      <c r="D89" s="77"/>
      <c r="E89" s="78"/>
      <c r="F89" s="78"/>
      <c r="G89" s="75">
        <v>2</v>
      </c>
      <c r="H89" s="44"/>
      <c r="I89" s="44"/>
      <c r="J89" s="44"/>
      <c r="K89" s="44"/>
      <c r="M89" s="3"/>
    </row>
    <row r="90" spans="2:13">
      <c r="B90" s="76" t="s">
        <v>71</v>
      </c>
      <c r="C90" s="77"/>
      <c r="D90" s="77"/>
      <c r="E90" s="78"/>
      <c r="F90" s="78"/>
      <c r="G90" s="75">
        <v>3</v>
      </c>
      <c r="H90" s="44"/>
      <c r="I90" s="44"/>
      <c r="J90" s="44"/>
      <c r="K90" s="44"/>
      <c r="M90" s="3"/>
    </row>
    <row r="91" spans="2:13">
      <c r="B91" s="76"/>
      <c r="C91" s="77"/>
      <c r="D91" s="77"/>
      <c r="E91" s="78"/>
      <c r="F91" s="78"/>
      <c r="G91" s="75"/>
      <c r="H91" s="44"/>
      <c r="I91" s="44"/>
      <c r="J91" s="44"/>
      <c r="K91" s="44"/>
      <c r="M91" s="3"/>
    </row>
    <row r="92" spans="2:13">
      <c r="B92" s="72" t="s">
        <v>18</v>
      </c>
      <c r="C92" s="73"/>
      <c r="D92" s="73"/>
      <c r="E92" s="70"/>
      <c r="F92" s="70"/>
      <c r="G92" s="75"/>
      <c r="H92" s="44"/>
      <c r="I92" s="44"/>
      <c r="J92" s="44"/>
      <c r="K92" s="44"/>
      <c r="M92" s="3"/>
    </row>
    <row r="93" spans="2:13">
      <c r="B93" s="76" t="s">
        <v>0</v>
      </c>
      <c r="C93" s="77"/>
      <c r="D93" s="77"/>
      <c r="E93" s="78"/>
      <c r="F93" s="78"/>
      <c r="G93" s="75">
        <v>0</v>
      </c>
      <c r="H93" s="44"/>
      <c r="I93" s="44"/>
      <c r="J93" s="44"/>
      <c r="K93" s="44"/>
      <c r="M93" s="3"/>
    </row>
    <row r="94" spans="2:13">
      <c r="B94" s="76" t="s">
        <v>109</v>
      </c>
      <c r="C94" s="77"/>
      <c r="D94" s="77"/>
      <c r="E94" s="78"/>
      <c r="F94" s="78"/>
      <c r="G94" s="75">
        <v>3</v>
      </c>
      <c r="H94" s="44"/>
      <c r="I94" s="44"/>
      <c r="J94" s="44"/>
      <c r="K94" s="44"/>
      <c r="M94" s="3"/>
    </row>
    <row r="95" spans="2:13">
      <c r="B95" s="76"/>
      <c r="C95" s="77"/>
      <c r="D95" s="77"/>
      <c r="E95" s="78"/>
      <c r="F95" s="78"/>
      <c r="G95" s="75"/>
      <c r="H95" s="44"/>
      <c r="I95" s="44"/>
      <c r="J95" s="44"/>
      <c r="K95" s="44"/>
      <c r="M95" s="3"/>
    </row>
    <row r="96" spans="2:13">
      <c r="B96" s="72" t="s">
        <v>28</v>
      </c>
      <c r="C96" s="73"/>
      <c r="D96" s="73"/>
      <c r="E96" s="70"/>
      <c r="F96" s="70"/>
      <c r="G96" s="75"/>
      <c r="H96" s="44"/>
      <c r="I96" s="44"/>
      <c r="J96" s="44"/>
      <c r="K96" s="44"/>
      <c r="M96" s="3"/>
    </row>
    <row r="97" spans="2:13">
      <c r="B97" s="74" t="s">
        <v>99</v>
      </c>
      <c r="C97" s="73"/>
      <c r="D97" s="73"/>
      <c r="E97" s="70"/>
      <c r="F97" s="70"/>
      <c r="G97" s="75">
        <v>0</v>
      </c>
      <c r="H97" s="44"/>
      <c r="I97" s="44"/>
      <c r="J97" s="44"/>
      <c r="K97" s="44"/>
      <c r="M97" s="3"/>
    </row>
    <row r="98" spans="2:13">
      <c r="B98" s="76" t="s">
        <v>76</v>
      </c>
      <c r="C98" s="77"/>
      <c r="D98" s="77"/>
      <c r="E98" s="78"/>
      <c r="F98" s="78"/>
      <c r="G98" s="75">
        <v>1</v>
      </c>
      <c r="H98" s="44"/>
      <c r="I98" s="44"/>
      <c r="J98" s="44"/>
      <c r="K98" s="44"/>
      <c r="M98" s="3"/>
    </row>
    <row r="99" spans="2:13">
      <c r="B99" s="76" t="s">
        <v>77</v>
      </c>
      <c r="C99" s="77"/>
      <c r="D99" s="77"/>
      <c r="E99" s="78"/>
      <c r="F99" s="78"/>
      <c r="G99" s="75">
        <v>2</v>
      </c>
      <c r="H99" s="44"/>
      <c r="I99" s="44"/>
      <c r="J99" s="44"/>
      <c r="K99" s="44"/>
      <c r="M99" s="3"/>
    </row>
    <row r="100" spans="2:13">
      <c r="B100" s="76" t="s">
        <v>78</v>
      </c>
      <c r="C100" s="77"/>
      <c r="D100" s="77"/>
      <c r="E100" s="78"/>
      <c r="F100" s="78"/>
      <c r="G100" s="75">
        <v>3</v>
      </c>
      <c r="H100" s="44"/>
      <c r="I100" s="44"/>
      <c r="J100" s="44"/>
      <c r="K100" s="44"/>
      <c r="M100" s="3"/>
    </row>
    <row r="101" spans="2:13">
      <c r="B101" s="76"/>
      <c r="C101" s="77"/>
      <c r="D101" s="77"/>
      <c r="E101" s="78"/>
      <c r="F101" s="78"/>
      <c r="G101" s="75"/>
      <c r="H101" s="44"/>
      <c r="I101" s="44"/>
      <c r="J101" s="44"/>
      <c r="K101" s="44"/>
      <c r="M101" s="3"/>
    </row>
    <row r="102" spans="2:13">
      <c r="B102" s="72" t="s">
        <v>27</v>
      </c>
      <c r="C102" s="73"/>
      <c r="D102" s="73"/>
      <c r="E102" s="70"/>
      <c r="F102" s="70"/>
      <c r="G102" s="75"/>
      <c r="H102" s="44"/>
      <c r="I102" s="44"/>
      <c r="J102" s="44"/>
      <c r="K102" s="44"/>
      <c r="M102" s="3"/>
    </row>
    <row r="103" spans="2:13">
      <c r="B103" s="74" t="s">
        <v>100</v>
      </c>
      <c r="C103" s="73"/>
      <c r="D103" s="73"/>
      <c r="E103" s="70"/>
      <c r="F103" s="70"/>
      <c r="G103" s="75">
        <v>0</v>
      </c>
      <c r="H103" s="44"/>
      <c r="I103" s="44"/>
      <c r="J103" s="44"/>
      <c r="K103" s="44"/>
      <c r="M103" s="3"/>
    </row>
    <row r="104" spans="2:13">
      <c r="B104" s="76" t="s">
        <v>79</v>
      </c>
      <c r="C104" s="77"/>
      <c r="D104" s="77"/>
      <c r="E104" s="78"/>
      <c r="F104" s="78"/>
      <c r="G104" s="75">
        <v>1</v>
      </c>
      <c r="H104" s="44"/>
      <c r="I104" s="44"/>
      <c r="J104" s="44"/>
      <c r="K104" s="44"/>
      <c r="M104" s="3"/>
    </row>
    <row r="105" spans="2:13">
      <c r="B105" s="76" t="s">
        <v>80</v>
      </c>
      <c r="C105" s="77"/>
      <c r="D105" s="77"/>
      <c r="E105" s="78"/>
      <c r="F105" s="78"/>
      <c r="G105" s="75">
        <v>2</v>
      </c>
      <c r="H105" s="44"/>
      <c r="I105" s="44"/>
      <c r="J105" s="44"/>
      <c r="K105" s="44"/>
      <c r="M105" s="3"/>
    </row>
    <row r="106" spans="2:13">
      <c r="B106" s="76" t="s">
        <v>81</v>
      </c>
      <c r="C106" s="77"/>
      <c r="D106" s="77"/>
      <c r="E106" s="78"/>
      <c r="F106" s="78"/>
      <c r="G106" s="75">
        <v>3</v>
      </c>
      <c r="H106" s="44"/>
      <c r="I106" s="44"/>
      <c r="J106" s="44"/>
      <c r="K106" s="44"/>
      <c r="M106" s="3"/>
    </row>
    <row r="107" spans="2:13">
      <c r="B107" s="76"/>
      <c r="C107" s="77"/>
      <c r="D107" s="77"/>
      <c r="E107" s="78"/>
      <c r="F107" s="78"/>
      <c r="G107" s="75"/>
      <c r="H107" s="44"/>
      <c r="I107" s="44"/>
      <c r="J107" s="44"/>
      <c r="K107" s="44"/>
      <c r="M107" s="3"/>
    </row>
    <row r="108" spans="2:13">
      <c r="B108" s="72" t="s">
        <v>54</v>
      </c>
      <c r="C108" s="73"/>
      <c r="D108" s="73"/>
      <c r="E108" s="70"/>
      <c r="F108" s="70"/>
      <c r="G108" s="75"/>
      <c r="H108" s="44"/>
      <c r="I108" s="44"/>
      <c r="J108" s="44"/>
      <c r="K108" s="44"/>
      <c r="M108" s="3"/>
    </row>
    <row r="109" spans="2:13">
      <c r="B109" s="74" t="s">
        <v>101</v>
      </c>
      <c r="C109" s="73"/>
      <c r="D109" s="73"/>
      <c r="E109" s="70"/>
      <c r="F109" s="70"/>
      <c r="G109" s="75">
        <v>0</v>
      </c>
      <c r="H109" s="44"/>
      <c r="I109" s="44"/>
      <c r="J109" s="44"/>
      <c r="K109" s="44"/>
      <c r="M109" s="3"/>
    </row>
    <row r="110" spans="2:13">
      <c r="B110" s="76" t="s">
        <v>82</v>
      </c>
      <c r="C110" s="77"/>
      <c r="D110" s="77"/>
      <c r="E110" s="78"/>
      <c r="F110" s="78"/>
      <c r="G110" s="75">
        <v>1</v>
      </c>
      <c r="H110" s="44"/>
      <c r="I110" s="44"/>
      <c r="J110" s="44"/>
      <c r="K110" s="44"/>
      <c r="M110" s="3"/>
    </row>
    <row r="111" spans="2:13">
      <c r="B111" s="76" t="s">
        <v>83</v>
      </c>
      <c r="C111" s="77"/>
      <c r="D111" s="77"/>
      <c r="E111" s="78"/>
      <c r="F111" s="78"/>
      <c r="G111" s="75">
        <v>2</v>
      </c>
      <c r="H111" s="44"/>
      <c r="I111" s="44"/>
      <c r="J111" s="44"/>
      <c r="K111" s="44"/>
      <c r="M111" s="3"/>
    </row>
    <row r="112" spans="2:13">
      <c r="B112" s="76" t="s">
        <v>84</v>
      </c>
      <c r="C112" s="77"/>
      <c r="D112" s="77"/>
      <c r="E112" s="78"/>
      <c r="F112" s="78"/>
      <c r="G112" s="75">
        <v>3</v>
      </c>
      <c r="H112" s="44"/>
      <c r="I112" s="44"/>
      <c r="J112" s="44"/>
      <c r="K112" s="44"/>
      <c r="M112" s="3"/>
    </row>
    <row r="113" spans="2:13">
      <c r="B113" s="79"/>
      <c r="C113" s="80"/>
      <c r="D113" s="80"/>
      <c r="E113" s="78"/>
      <c r="F113" s="78"/>
      <c r="G113" s="81"/>
      <c r="H113" s="41"/>
      <c r="I113" s="41"/>
      <c r="J113" s="41"/>
      <c r="K113" s="41"/>
      <c r="M113" s="2"/>
    </row>
    <row r="114" spans="2:13">
      <c r="B114" s="82" t="s">
        <v>89</v>
      </c>
      <c r="C114" s="83"/>
      <c r="D114" s="83"/>
      <c r="E114" s="70"/>
      <c r="F114" s="70"/>
      <c r="G114" s="84"/>
    </row>
    <row r="115" spans="2:13">
      <c r="B115" s="72" t="s">
        <v>102</v>
      </c>
      <c r="C115" s="83"/>
      <c r="D115" s="83"/>
      <c r="E115" s="70"/>
      <c r="F115" s="70"/>
      <c r="G115" s="95">
        <v>0</v>
      </c>
    </row>
    <row r="116" spans="2:13">
      <c r="B116" s="74" t="s">
        <v>103</v>
      </c>
      <c r="C116" s="83"/>
      <c r="D116" s="83"/>
      <c r="E116" s="70"/>
      <c r="F116" s="70"/>
      <c r="G116" s="95"/>
      <c r="H116" s="44"/>
      <c r="I116" s="44"/>
      <c r="J116" s="44"/>
      <c r="K116" s="44"/>
    </row>
    <row r="117" spans="2:13">
      <c r="B117" s="72" t="s">
        <v>2</v>
      </c>
      <c r="C117" s="73"/>
      <c r="D117" s="73"/>
      <c r="E117" s="70"/>
      <c r="F117" s="70"/>
      <c r="G117" s="96">
        <v>1</v>
      </c>
    </row>
    <row r="118" spans="2:13" ht="25.5" customHeight="1">
      <c r="B118" s="85" t="s">
        <v>58</v>
      </c>
      <c r="C118" s="86"/>
      <c r="D118" s="86"/>
      <c r="E118" s="87"/>
      <c r="F118" s="87"/>
      <c r="G118" s="96"/>
      <c r="H118" s="41"/>
      <c r="I118" s="41"/>
      <c r="J118" s="41"/>
      <c r="K118" s="41"/>
      <c r="M118" s="2"/>
    </row>
    <row r="119" spans="2:13">
      <c r="B119" s="72" t="s">
        <v>13</v>
      </c>
      <c r="C119" s="73"/>
      <c r="D119" s="73"/>
      <c r="E119" s="70"/>
      <c r="F119" s="70"/>
      <c r="G119" s="96">
        <v>2</v>
      </c>
      <c r="H119" s="41"/>
      <c r="I119" s="41"/>
      <c r="J119" s="41"/>
      <c r="K119" s="41"/>
      <c r="M119" s="2"/>
    </row>
    <row r="120" spans="2:13" ht="24.75" customHeight="1">
      <c r="B120" s="88" t="s">
        <v>47</v>
      </c>
      <c r="C120" s="77"/>
      <c r="D120" s="77"/>
      <c r="E120" s="78"/>
      <c r="F120" s="78"/>
      <c r="G120" s="96"/>
      <c r="H120" s="41"/>
      <c r="I120" s="41"/>
      <c r="J120" s="41"/>
      <c r="K120" s="41"/>
      <c r="M120" s="2"/>
    </row>
    <row r="121" spans="2:13">
      <c r="B121" s="72" t="s">
        <v>1</v>
      </c>
      <c r="C121" s="73"/>
      <c r="D121" s="73"/>
      <c r="E121" s="70"/>
      <c r="F121" s="70"/>
      <c r="G121" s="96">
        <v>3</v>
      </c>
      <c r="H121" s="41"/>
      <c r="I121" s="41"/>
      <c r="J121" s="41"/>
      <c r="K121" s="41"/>
      <c r="M121" s="2"/>
    </row>
    <row r="122" spans="2:13" ht="26.25" customHeight="1" thickBot="1">
      <c r="B122" s="89" t="s">
        <v>108</v>
      </c>
      <c r="C122" s="90"/>
      <c r="D122" s="90"/>
      <c r="E122" s="91"/>
      <c r="F122" s="91"/>
      <c r="G122" s="97"/>
      <c r="H122" s="41"/>
      <c r="I122" s="41"/>
      <c r="J122" s="41"/>
      <c r="K122" s="41"/>
      <c r="M122" s="2"/>
    </row>
    <row r="123" spans="2:13">
      <c r="G123" s="41"/>
      <c r="H123" s="41"/>
      <c r="I123" s="41"/>
      <c r="J123" s="41"/>
      <c r="K123" s="41"/>
      <c r="L123" s="2"/>
      <c r="M123" s="2"/>
    </row>
    <row r="124" spans="2:13">
      <c r="G124" s="41"/>
      <c r="H124" s="41"/>
      <c r="I124" s="41"/>
      <c r="J124" s="41"/>
      <c r="K124" s="41"/>
      <c r="L124" s="2"/>
      <c r="M124" s="2"/>
    </row>
    <row r="125" spans="2:13">
      <c r="G125" s="41"/>
      <c r="H125" s="41"/>
      <c r="I125" s="41"/>
      <c r="J125" s="41"/>
      <c r="K125" s="41"/>
      <c r="L125" s="2"/>
      <c r="M125" s="2"/>
    </row>
    <row r="126" spans="2:13">
      <c r="G126" s="41"/>
      <c r="H126" s="41"/>
      <c r="I126" s="41"/>
      <c r="J126" s="41"/>
      <c r="K126" s="41"/>
      <c r="L126" s="2"/>
      <c r="M126" s="2"/>
    </row>
    <row r="127" spans="2:13">
      <c r="G127" s="41"/>
      <c r="H127" s="41"/>
      <c r="I127" s="41"/>
      <c r="J127" s="41"/>
      <c r="K127" s="41"/>
      <c r="L127" s="2"/>
      <c r="M127" s="2"/>
    </row>
    <row r="128" spans="2:13">
      <c r="G128" s="41"/>
      <c r="H128" s="41"/>
      <c r="I128" s="41"/>
      <c r="J128" s="41"/>
      <c r="K128" s="41"/>
      <c r="L128" s="2"/>
      <c r="M128" s="2"/>
    </row>
    <row r="129" spans="7:13">
      <c r="G129" s="41"/>
      <c r="H129" s="41"/>
      <c r="I129" s="41"/>
      <c r="J129" s="41"/>
      <c r="K129" s="41"/>
      <c r="L129" s="2"/>
      <c r="M129" s="2"/>
    </row>
    <row r="130" spans="7:13">
      <c r="G130" s="41"/>
      <c r="H130" s="41"/>
      <c r="I130" s="41"/>
      <c r="J130" s="41"/>
      <c r="K130" s="41"/>
      <c r="L130" s="2"/>
      <c r="M130" s="2"/>
    </row>
    <row r="131" spans="7:13">
      <c r="G131" s="41"/>
      <c r="H131" s="41"/>
      <c r="I131" s="41"/>
      <c r="J131" s="41"/>
      <c r="K131" s="41"/>
      <c r="L131" s="2"/>
      <c r="M131" s="2"/>
    </row>
    <row r="132" spans="7:13">
      <c r="G132" s="41"/>
      <c r="H132" s="41"/>
      <c r="I132" s="41"/>
      <c r="J132" s="41"/>
      <c r="K132" s="41"/>
      <c r="L132" s="2"/>
      <c r="M132" s="2"/>
    </row>
    <row r="133" spans="7:13">
      <c r="G133" s="41"/>
      <c r="H133" s="41"/>
      <c r="I133" s="41"/>
      <c r="J133" s="41"/>
      <c r="K133" s="41"/>
      <c r="L133" s="2"/>
      <c r="M133" s="2"/>
    </row>
    <row r="134" spans="7:13">
      <c r="G134" s="41"/>
      <c r="H134" s="41"/>
      <c r="I134" s="41"/>
      <c r="J134" s="41"/>
      <c r="K134" s="41"/>
      <c r="L134" s="2"/>
      <c r="M134" s="2"/>
    </row>
  </sheetData>
  <mergeCells count="6">
    <mergeCell ref="G121:G122"/>
    <mergeCell ref="A4:A6"/>
    <mergeCell ref="A9:A63"/>
    <mergeCell ref="G115:G116"/>
    <mergeCell ref="G117:G118"/>
    <mergeCell ref="G119:G120"/>
  </mergeCells>
  <phoneticPr fontId="19" type="noConversion"/>
  <pageMargins left="0.75" right="0.75" top="1" bottom="1" header="0.5" footer="0.5"/>
  <pageSetup paperSize="8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 Planner Competency Matrix</vt:lpstr>
    </vt:vector>
  </TitlesOfParts>
  <Company>AREVA T&amp;D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deryan</dc:creator>
  <cp:lastModifiedBy>Whitehead, Gary</cp:lastModifiedBy>
  <cp:lastPrinted>2013-06-17T11:23:34Z</cp:lastPrinted>
  <dcterms:created xsi:type="dcterms:W3CDTF">2010-11-30T14:53:04Z</dcterms:created>
  <dcterms:modified xsi:type="dcterms:W3CDTF">2014-08-04T09:37:45Z</dcterms:modified>
</cp:coreProperties>
</file>